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itane\Desktop\20200110 経営比較分析表（平成３０年度決算）の分析等について\【経営比較分析表】2018_053481_46_010\【経営比較分析表】2018_053481_46_010\"/>
    </mc:Choice>
  </mc:AlternateContent>
  <xr:revisionPtr revIDLastSave="0" documentId="13_ncr:1_{C772E062-5650-4711-BCF4-FBA109071882}" xr6:coauthVersionLast="43" xr6:coauthVersionMax="43" xr10:uidLastSave="{00000000-0000-0000-0000-000000000000}"/>
  <workbookProtection workbookAlgorithmName="SHA-512" workbookHashValue="gZvQCB7nsK1qGI4Ks9sTQOguamDi+rcVEtocYBQYErpcEOm2RJRr5kMltwuMk3tqMCi8oysySLjdYA2MQpiU6A==" workbookSaltValue="nMJ7zo6AnSGPLutfqD8Fe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<sst xmlns="http://schemas.openxmlformats.org/spreadsheetml/2006/main" count="220" uniqueCount="108">
  <si>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</si>
  <si>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</si>
  <si>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</si>
  <si>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</si>
  <si>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</si>
  <si>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</si>
  <si>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</si>
  <si>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</si>
  <si>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</si>
  <si>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</si>
  <si>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</si>
  <si>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</si>
  <si>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</si>
  <si>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</si>
  <si>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</si>
  <si>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</si>
  <si>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</si>
  <si>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</si>
  <si>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</si>
  <si>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</si>
  <si>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</si>
  <si>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</si>
  <si>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</si>
  <si>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</si>
  <si>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</si>
  <si>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</si>
  <si>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</si>
  <si>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</si>
  <si>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</si>
  <si>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</si>
  <si>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</si>
  <si>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</si>
  <si>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</si>
  <si>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</si>
  <si>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</si>
  <si>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</si>
  <si>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</si>
  <si>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</si>
  <si>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</si>
  <si>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</si>
  <si>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</si>
  <si>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</si>
  <si>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</si>
  <si>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</si>
  <si>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</si>
  <si>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</si>
  <si>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</si>
  <si>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</si>
  <si>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</si>
  <si>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</si>
  <si>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</si>
  <si>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</si>
  <si>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</si>
  <si>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</si>
  <si>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</si>
  <si>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</si>
  <si>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</si>
  <si>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</si>
  <si>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</si>
  <si>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</si>
  <si>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</si>
  <si>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</si>
  <si>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</si>
  <si>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</si>
  <si>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</si>
  <si>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</si>
  <si>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</si>
  <si>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</si>
  <si>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</si>
  <si>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</si>
  <si>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</si>
  <si>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</si>
  <si>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</si>
  <si>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</si>
  <si>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</si>
  <si>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</si>
  <si>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</si>
  <si>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</si>
  <si>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</si>
  <si>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</si>
  <si>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</si>
  <si>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</si>
  <si>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</si>
  <si>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</si>
  <si>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</si>
  <si>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</si>
  <si>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</si>
  <si>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</si>
  <si>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</si>
  <si>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</si>
  <si>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</si>
  <si>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</si>
  <si>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</si>
  <si>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</si>
  <si>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</si>
  <si>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</si>
  <si>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</si>
  <si>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</si>
  <si>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</si>
  <si>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</si>
  <si>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</si>
  <si>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</si>
  <si>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</si>
  <si>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</si>
  <si>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</si>
  <si>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施設（ポンプ設備等）については、一部で老朽化がみられることから、更新工事等を順次行っています。
　また、管路については最も古いもので昭和５９年度に整備されたものであり、全体的には耐用年数の範囲内となっています。</t>
    <rPh sb="39" eb="41">
      <t>ジュンジ</t>
    </rPh>
    <phoneticPr fontId="4"/>
  </si>
  <si>
    <t>当事業は、平成28年度に簡易水道事業との経営統合をしており、統合前より各数値で優位となっていますが、人口減少による給水人口等の増加が見込めないため、収入について減少傾向にあります。費用については、老朽化に伴う機械設備の不具合等が増加してきており、更新時期が到来しています。
　今後は、将来の水道事業規模等を見据えながら料金改定等を検討していきます。
　一方、償還金がピークを迎えていることから、資金不足に陥らないように注意することが必要となっています。
　引き続き、安定した収入の確保と経費削減に努めます。</t>
    <rPh sb="74" eb="76">
      <t>シュウニュウ</t>
    </rPh>
    <rPh sb="80" eb="82">
      <t>ゲンショウ</t>
    </rPh>
    <rPh sb="82" eb="84">
      <t>ケイコウ</t>
    </rPh>
    <rPh sb="90" eb="92">
      <t>ヒヨウ</t>
    </rPh>
    <rPh sb="98" eb="101">
      <t>ロウキュウカ</t>
    </rPh>
    <rPh sb="102" eb="103">
      <t>トモナ</t>
    </rPh>
    <rPh sb="104" eb="106">
      <t>キカイ</t>
    </rPh>
    <rPh sb="106" eb="108">
      <t>セツビ</t>
    </rPh>
    <rPh sb="109" eb="112">
      <t>フグアイ</t>
    </rPh>
    <rPh sb="112" eb="113">
      <t>トウ</t>
    </rPh>
    <rPh sb="114" eb="116">
      <t>ゾウカ</t>
    </rPh>
    <rPh sb="123" eb="125">
      <t>コウシン</t>
    </rPh>
    <rPh sb="125" eb="127">
      <t>ジキ</t>
    </rPh>
    <rPh sb="128" eb="130">
      <t>トウライ</t>
    </rPh>
    <rPh sb="138" eb="140">
      <t>コンゴ</t>
    </rPh>
    <phoneticPr fontId="4"/>
  </si>
  <si>
    <t>　当事業の経常収支比率は、平成26年度まで100％を割り込んでおりましたが、平成28年度に簡易水道事業と統合したことにより、一時的に改善されました。平成29年度には、再び100％を割り込みましたが、H30年度は100%を超えました。今後も引き続き経費削減に努めていきます。
　累積欠損金については、平成25年度まで年々増加傾向にありましたが、平成26年度から適用した改訂後の地方公営企業会計基準による長期前受金の収益化により、累積欠損金が解消となりました。しかしながら、平成29年度に過年度の一般会計出資金の取り扱いについて修正したことから、欠損金を計上しており、単年度では解消となっておりません。
　流動比率については、企業債の償還がピークを迎えていることなどにより減少しています。平成35年度以降は償還金が大幅に減少となるため、引き続き財源確保に努めていきます。
　企業債残高対給水収益については、企業債の新規借入を行ってないことから、減少してきています。
　料金回収率・給水原価・有収率は、事業統合後は一時的に優位となりました。平成29年度には漏水等による費用が増加したため数値が悪化しているものの、H30年度は若干の改善が見られました。
　施設利用率については、平均値より高い状況ではありますが、施設の統廃合を含めながら、ダウンサイジング等を検討していきます。</t>
    <rPh sb="83" eb="84">
      <t>フタタ</t>
    </rPh>
    <rPh sb="102" eb="104">
      <t>ネンド</t>
    </rPh>
    <rPh sb="110" eb="111">
      <t>コ</t>
    </rPh>
    <rPh sb="116" eb="118">
      <t>コンゴ</t>
    </rPh>
    <rPh sb="282" eb="285">
      <t>タンネンド</t>
    </rPh>
    <rPh sb="287" eb="289">
      <t>カイショウ</t>
    </rPh>
    <rPh sb="452" eb="453">
      <t>ゴ</t>
    </rPh>
    <rPh sb="506" eb="508">
      <t>ネンド</t>
    </rPh>
    <rPh sb="509" eb="511">
      <t>ジャッカン</t>
    </rPh>
    <rPh sb="512" eb="514">
      <t>カイゼン</t>
    </rPh>
    <rPh sb="515" eb="516">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</si>
</sst>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7CC2-41EC-B312-8AD0830F3C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0.47</c:v>
                </c:pt>
                <c:pt idx="3">
                  <c:v>0.39</c:v>
                </c:pt>
                <c:pt idx="4">
                  <c:v>0.43</c:v>
                </c:pt>
              </c:numCache>
            </c:numRef>
          </c:val>
          <c:smooth val="0"/>
          <c:extLst>
            <c:ext xmlns:c16="http://schemas.microsoft.com/office/drawing/2014/chart" uri="{C3380CC4-5D6E-409C-BE32-E72D297353CC}">
              <c16:uniqueId val="{00000001-7CC2-41EC-B312-8AD0830F3C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72.63</c:v>
                </c:pt>
                <c:pt idx="1">
                  <c:v>67.52</c:v>
                </c:pt>
                <c:pt idx="2">
                  <c:v>62.42</c:v>
                </c:pt>
                <c:pt idx="3">
                  <c:v>63.07</c:v>
                </c:pt>
                <c:pt idx="4">
                  <c:v>63.27</c:v>
                </c:pt>
              </c:numCache>
            </c:numRef>
          </c:val>
          <c:extLst>
            <c:ext xmlns:c16="http://schemas.microsoft.com/office/drawing/2014/chart" uri="{C3380CC4-5D6E-409C-BE32-E72D297353CC}">
              <c16:uniqueId val="{00000000-E263-4364-B91B-C16310353E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54.24</c:v>
                </c:pt>
                <c:pt idx="3">
                  <c:v>55.88</c:v>
                </c:pt>
                <c:pt idx="4">
                  <c:v>55.22</c:v>
                </c:pt>
              </c:numCache>
            </c:numRef>
          </c:val>
          <c:smooth val="0"/>
          <c:extLst>
            <c:ext xmlns:c16="http://schemas.microsoft.com/office/drawing/2014/chart" uri="{C3380CC4-5D6E-409C-BE32-E72D297353CC}">
              <c16:uniqueId val="{00000001-E263-4364-B91B-C16310353E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69.849999999999994</c:v>
                </c:pt>
                <c:pt idx="1">
                  <c:v>76.739999999999995</c:v>
                </c:pt>
                <c:pt idx="2">
                  <c:v>81.75</c:v>
                </c:pt>
                <c:pt idx="3">
                  <c:v>80.91</c:v>
                </c:pt>
                <c:pt idx="4">
                  <c:v>78.41</c:v>
                </c:pt>
              </c:numCache>
            </c:numRef>
          </c:val>
          <c:extLst>
            <c:ext xmlns:c16="http://schemas.microsoft.com/office/drawing/2014/chart" uri="{C3380CC4-5D6E-409C-BE32-E72D297353CC}">
              <c16:uniqueId val="{00000000-CC79-4A43-8E91-D660F4554F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81.680000000000007</c:v>
                </c:pt>
                <c:pt idx="3">
                  <c:v>80.989999999999995</c:v>
                </c:pt>
                <c:pt idx="4">
                  <c:v>80.930000000000007</c:v>
                </c:pt>
              </c:numCache>
            </c:numRef>
          </c:val>
          <c:smooth val="0"/>
          <c:extLst>
            <c:ext xmlns:c16="http://schemas.microsoft.com/office/drawing/2014/chart" uri="{C3380CC4-5D6E-409C-BE32-E72D297353CC}">
              <c16:uniqueId val="{00000001-CC79-4A43-8E91-D660F4554F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97.61</c:v>
                </c:pt>
                <c:pt idx="1">
                  <c:v>106.16</c:v>
                </c:pt>
                <c:pt idx="2">
                  <c:v>133.01</c:v>
                </c:pt>
                <c:pt idx="3">
                  <c:v>97.27</c:v>
                </c:pt>
                <c:pt idx="4">
                  <c:v>100.4</c:v>
                </c:pt>
              </c:numCache>
            </c:numRef>
          </c:val>
          <c:extLst>
            <c:ext xmlns:c16="http://schemas.microsoft.com/office/drawing/2014/chart" uri="{C3380CC4-5D6E-409C-BE32-E72D297353CC}">
              <c16:uniqueId val="{00000000-119C-46CE-85E9-FC0032CA57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111.34</c:v>
                </c:pt>
                <c:pt idx="3">
                  <c:v>110.02</c:v>
                </c:pt>
                <c:pt idx="4">
                  <c:v>108.76</c:v>
                </c:pt>
              </c:numCache>
            </c:numRef>
          </c:val>
          <c:smooth val="0"/>
          <c:extLst>
            <c:ext xmlns:c16="http://schemas.microsoft.com/office/drawing/2014/chart" uri="{C3380CC4-5D6E-409C-BE32-E72D297353CC}">
              <c16:uniqueId val="{00000001-119C-46CE-85E9-FC0032CA57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51.6</c:v>
                </c:pt>
                <c:pt idx="1">
                  <c:v>53.69</c:v>
                </c:pt>
                <c:pt idx="2">
                  <c:v>35.799999999999997</c:v>
                </c:pt>
                <c:pt idx="3">
                  <c:v>38.71</c:v>
                </c:pt>
                <c:pt idx="4">
                  <c:v>41.45</c:v>
                </c:pt>
              </c:numCache>
            </c:numRef>
          </c:val>
          <c:extLst>
            <c:ext xmlns:c16="http://schemas.microsoft.com/office/drawing/2014/chart" uri="{C3380CC4-5D6E-409C-BE32-E72D297353CC}">
              <c16:uniqueId val="{00000000-F555-46F6-AD87-79F93CA8F5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48.14</c:v>
                </c:pt>
                <c:pt idx="3">
                  <c:v>46.61</c:v>
                </c:pt>
                <c:pt idx="4">
                  <c:v>47.97</c:v>
                </c:pt>
              </c:numCache>
            </c:numRef>
          </c:val>
          <c:smooth val="0"/>
          <c:extLst>
            <c:ext xmlns:c16="http://schemas.microsoft.com/office/drawing/2014/chart" uri="{C3380CC4-5D6E-409C-BE32-E72D297353CC}">
              <c16:uniqueId val="{00000001-F555-46F6-AD87-79F93CA8F5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9D-4BCA-882D-C4E250961E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11.13</c:v>
                </c:pt>
                <c:pt idx="3">
                  <c:v>10.84</c:v>
                </c:pt>
                <c:pt idx="4">
                  <c:v>15.33</c:v>
                </c:pt>
              </c:numCache>
            </c:numRef>
          </c:val>
          <c:smooth val="0"/>
          <c:extLst>
            <c:ext xmlns:c16="http://schemas.microsoft.com/office/drawing/2014/chart" uri="{C3380CC4-5D6E-409C-BE32-E72D297353CC}">
              <c16:uniqueId val="{00000001-499D-4BCA-882D-C4E250961E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quot;-&quot;">
                  <c:v>48.98</c:v>
                </c:pt>
                <c:pt idx="4" formatCode="#,##0.00;&quot;△&quot;#,##0.00;&quot;-&quot;">
                  <c:v>48.77</c:v>
                </c:pt>
              </c:numCache>
            </c:numRef>
          </c:val>
          <c:extLst>
            <c:ext xmlns:c16="http://schemas.microsoft.com/office/drawing/2014/chart" uri="{C3380CC4-5D6E-409C-BE32-E72D297353CC}">
              <c16:uniqueId val="{00000000-CDF3-45C8-B7F3-BC2379073C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10.130000000000001</c:v>
                </c:pt>
                <c:pt idx="3">
                  <c:v>7.31</c:v>
                </c:pt>
                <c:pt idx="4">
                  <c:v>7.48</c:v>
                </c:pt>
              </c:numCache>
            </c:numRef>
          </c:val>
          <c:smooth val="0"/>
          <c:extLst>
            <c:ext xmlns:c16="http://schemas.microsoft.com/office/drawing/2014/chart" uri="{C3380CC4-5D6E-409C-BE32-E72D297353CC}">
              <c16:uniqueId val="{00000001-CDF3-45C8-B7F3-BC2379073C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158.59</c:v>
                </c:pt>
                <c:pt idx="1">
                  <c:v>141.54</c:v>
                </c:pt>
                <c:pt idx="2">
                  <c:v>75.8</c:v>
                </c:pt>
                <c:pt idx="3">
                  <c:v>67.36</c:v>
                </c:pt>
                <c:pt idx="4">
                  <c:v>55.78</c:v>
                </c:pt>
              </c:numCache>
            </c:numRef>
          </c:val>
          <c:extLst>
            <c:ext xmlns:c16="http://schemas.microsoft.com/office/drawing/2014/chart" uri="{C3380CC4-5D6E-409C-BE32-E72D297353CC}">
              <c16:uniqueId val="{00000000-BFAA-47A8-BA39-67C65A1B85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388.67</c:v>
                </c:pt>
                <c:pt idx="3">
                  <c:v>355.27</c:v>
                </c:pt>
                <c:pt idx="4">
                  <c:v>359.7</c:v>
                </c:pt>
              </c:numCache>
            </c:numRef>
          </c:val>
          <c:smooth val="0"/>
          <c:extLst>
            <c:ext xmlns:c16="http://schemas.microsoft.com/office/drawing/2014/chart" uri="{C3380CC4-5D6E-409C-BE32-E72D297353CC}">
              <c16:uniqueId val="{00000001-BFAA-47A8-BA39-67C65A1B85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765.79</c:v>
                </c:pt>
                <c:pt idx="1">
                  <c:v>651.82000000000005</c:v>
                </c:pt>
                <c:pt idx="2">
                  <c:v>583.44000000000005</c:v>
                </c:pt>
                <c:pt idx="3">
                  <c:v>536.52</c:v>
                </c:pt>
                <c:pt idx="4">
                  <c:v>458.18</c:v>
                </c:pt>
              </c:numCache>
            </c:numRef>
          </c:val>
          <c:extLst>
            <c:ext xmlns:c16="http://schemas.microsoft.com/office/drawing/2014/chart" uri="{C3380CC4-5D6E-409C-BE32-E72D297353CC}">
              <c16:uniqueId val="{00000000-7FA8-4B42-BDF3-9A23CF77E6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422.5</c:v>
                </c:pt>
                <c:pt idx="3">
                  <c:v>458.27</c:v>
                </c:pt>
                <c:pt idx="4">
                  <c:v>447.01</c:v>
                </c:pt>
              </c:numCache>
            </c:numRef>
          </c:val>
          <c:smooth val="0"/>
          <c:extLst>
            <c:ext xmlns:c16="http://schemas.microsoft.com/office/drawing/2014/chart" uri="{C3380CC4-5D6E-409C-BE32-E72D297353CC}">
              <c16:uniqueId val="{00000001-7FA8-4B42-BDF3-9A23CF77E6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66.88</c:v>
                </c:pt>
                <c:pt idx="1">
                  <c:v>83.17</c:v>
                </c:pt>
                <c:pt idx="2">
                  <c:v>139.22999999999999</c:v>
                </c:pt>
                <c:pt idx="3">
                  <c:v>87.43</c:v>
                </c:pt>
                <c:pt idx="4">
                  <c:v>90.56</c:v>
                </c:pt>
              </c:numCache>
            </c:numRef>
          </c:val>
          <c:extLst>
            <c:ext xmlns:c16="http://schemas.microsoft.com/office/drawing/2014/chart" uri="{C3380CC4-5D6E-409C-BE32-E72D297353CC}">
              <c16:uniqueId val="{00000000-B025-4188-8BF2-55E2ADD3C7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101.64</c:v>
                </c:pt>
                <c:pt idx="3">
                  <c:v>96.77</c:v>
                </c:pt>
                <c:pt idx="4">
                  <c:v>95.81</c:v>
                </c:pt>
              </c:numCache>
            </c:numRef>
          </c:val>
          <c:smooth val="0"/>
          <c:extLst>
            <c:ext xmlns:c16="http://schemas.microsoft.com/office/drawing/2014/chart" uri="{C3380CC4-5D6E-409C-BE32-E72D297353CC}">
              <c16:uniqueId val="{00000001-B025-4188-8BF2-55E2ADD3C7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248.28</c:v>
                </c:pt>
                <c:pt idx="1">
                  <c:v>199.6</c:v>
                </c:pt>
                <c:pt idx="2">
                  <c:v>128.13</c:v>
                </c:pt>
                <c:pt idx="3">
                  <c:v>190.43</c:v>
                </c:pt>
                <c:pt idx="4">
                  <c:v>184.63</c:v>
                </c:pt>
              </c:numCache>
            </c:numRef>
          </c:val>
          <c:extLst>
            <c:ext xmlns:c16="http://schemas.microsoft.com/office/drawing/2014/chart" uri="{C3380CC4-5D6E-409C-BE32-E72D297353CC}">
              <c16:uniqueId val="{00000000-1B5D-4C08-8349-7F626FDDB6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179.16</c:v>
                </c:pt>
                <c:pt idx="3">
                  <c:v>187.18</c:v>
                </c:pt>
                <c:pt idx="4">
                  <c:v>189.58</c:v>
                </c:pt>
              </c:numCache>
            </c:numRef>
          </c:val>
          <c:smooth val="0"/>
          <c:extLst>
            <c:ext xmlns:c16="http://schemas.microsoft.com/office/drawing/2014/chart" uri="{C3380CC4-5D6E-409C-BE32-E72D297353CC}">
              <c16:uniqueId val="{00000001-1B5D-4C08-8349-7F626FDDB6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6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秋田県　三種町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16693</v>
      </c>
      <c r="AM8" s="60"/>
      <c r="AN8" s="60"/>
      <c r="AO8" s="60"/>
      <c r="AP8" s="60"/>
      <c r="AQ8" s="60"/>
      <c r="AR8" s="60"/>
      <c r="AS8" s="60"/>
      <c r="AT8" s="51">
        <f>データ!$S$6</f>
        <v>247.98</v>
      </c>
      <c r="AU8" s="52"/>
      <c r="AV8" s="52"/>
      <c r="AW8" s="52"/>
      <c r="AX8" s="52"/>
      <c r="AY8" s="52"/>
      <c r="AZ8" s="52"/>
      <c r="BA8" s="52"/>
      <c r="BB8" s="53">
        <f>データ!$T$6</f>
        <v>67.319999999999993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66.989999999999995</v>
      </c>
      <c r="J10" s="52"/>
      <c r="K10" s="52"/>
      <c r="L10" s="52"/>
      <c r="M10" s="52"/>
      <c r="N10" s="52"/>
      <c r="O10" s="63"/>
      <c r="P10" s="53">
        <f>データ!$P$6</f>
        <v>73.89</v>
      </c>
      <c r="Q10" s="53"/>
      <c r="R10" s="53"/>
      <c r="S10" s="53"/>
      <c r="T10" s="53"/>
      <c r="U10" s="53"/>
      <c r="V10" s="53"/>
      <c r="W10" s="60">
        <f>データ!$Q$6</f>
        <v>3306</v>
      </c>
      <c r="X10" s="60"/>
      <c r="Y10" s="60"/>
      <c r="Z10" s="60"/>
      <c r="AA10" s="60"/>
      <c r="AB10" s="60"/>
      <c r="AC10" s="60"/>
      <c r="AD10" s="2"/>
      <c r="AE10" s="2"/>
      <c r="AF10" s="2"/>
      <c r="AG10" s="2"/>
      <c r="AH10" s="4"/>
      <c r="AI10" s="4"/>
      <c r="AJ10" s="4"/>
      <c r="AK10" s="4"/>
      <c r="AL10" s="60">
        <f>データ!$U$6</f>
        <v>12208</v>
      </c>
      <c r="AM10" s="60"/>
      <c r="AN10" s="60"/>
      <c r="AO10" s="60"/>
      <c r="AP10" s="60"/>
      <c r="AQ10" s="60"/>
      <c r="AR10" s="60"/>
      <c r="AS10" s="60"/>
      <c r="AT10" s="51">
        <f>データ!$V$6</f>
        <v>17.559999999999999</v>
      </c>
      <c r="AU10" s="52"/>
      <c r="AV10" s="52"/>
      <c r="AW10" s="52"/>
      <c r="AX10" s="52"/>
      <c r="AY10" s="52"/>
      <c r="AZ10" s="52"/>
      <c r="BA10" s="52"/>
      <c r="BB10" s="53">
        <f>データ!$W$6</f>
        <v>695.22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r/S7x80eEwmQ2n3JK3Nq3BmRmY6osyg4fAn2GLpmbScK8JZrchHkZdqUNDdNk4O2FxNClP7Fnx80IKHeGdEbg==" saltValue="ojeT5tXc/Mcry9AOhTSL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53481</v>
      </c>
      <c r="D6" s="34">
        <f t="shared" si="3"/>
        <v>46</v>
      </c>
      <c r="E6" s="34">
        <f t="shared" si="3"/>
        <v>1</v>
      </c>
      <c r="F6" s="34">
        <f t="shared" si="3"/>
        <v>0</v>
      </c>
      <c r="G6" s="34">
        <f t="shared" si="3"/>
        <v>1</v>
      </c>
      <c r="H6" s="34" t="str">
        <f t="shared" si="3"/>
        <v>秋田県　三種町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66.989999999999995</v>
      </c>
      <c r="P6" s="35">
        <f t="shared" si="3"/>
        <v>73.89</v>
      </c>
      <c r="Q6" s="35">
        <f t="shared" si="3"/>
        <v>3306</v>
      </c>
      <c r="R6" s="35">
        <f t="shared" si="3"/>
        <v>16693</v>
      </c>
      <c r="S6" s="35">
        <f t="shared" si="3"/>
        <v>247.98</v>
      </c>
      <c r="T6" s="35">
        <f t="shared" si="3"/>
        <v>67.319999999999993</v>
      </c>
      <c r="U6" s="35">
        <f t="shared" si="3"/>
        <v>12208</v>
      </c>
      <c r="V6" s="35">
        <f t="shared" si="3"/>
        <v>17.559999999999999</v>
      </c>
      <c r="W6" s="35">
        <f t="shared" si="3"/>
        <v>695.22</v>
      </c>
      <c r="X6" s="36">
        <f>IF(X7="",NA(),X7)</f>
        <v>97.61</v>
      </c>
      <c r="Y6" s="36">
        <f t="shared" ref="Y6:AG6" si="4">IF(Y7="",NA(),Y7)</f>
        <v>106.16</v>
      </c>
      <c r="Z6" s="36">
        <f t="shared" si="4"/>
        <v>133.01</v>
      </c>
      <c r="AA6" s="36">
        <f t="shared" si="4"/>
        <v>97.27</v>
      </c>
      <c r="AB6" s="36">
        <f t="shared" si="4"/>
        <v>100.4</v>
      </c>
      <c r="AC6" s="36">
        <f t="shared" si="4"/>
        <v>106.28</v>
      </c>
      <c r="AD6" s="36">
        <f t="shared" si="4"/>
        <v>108.35</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6">
        <f t="shared" si="5"/>
        <v>48.98</v>
      </c>
      <c r="AM6" s="36">
        <f t="shared" si="5"/>
        <v>48.77</v>
      </c>
      <c r="AN6" s="36">
        <f t="shared" si="5"/>
        <v>32.31</v>
      </c>
      <c r="AO6" s="36">
        <f t="shared" si="5"/>
        <v>26.85</v>
      </c>
      <c r="AP6" s="36">
        <f t="shared" si="5"/>
        <v>10.130000000000001</v>
      </c>
      <c r="AQ6" s="36">
        <f t="shared" si="5"/>
        <v>7.31</v>
      </c>
      <c r="AR6" s="36">
        <f t="shared" si="5"/>
        <v>7.48</v>
      </c>
      <c r="AS6" s="35" t="str">
        <f>IF(AS7="","",IF(AS7="-","【-】","【"&amp;SUBSTITUTE(TEXT(AS7,"#,##0.00"),"-","△")&amp;"】"))</f>
        <v>【1.05】</v>
      </c>
      <c r="AT6" s="36">
        <f>IF(AT7="",NA(),AT7)</f>
        <v>158.59</v>
      </c>
      <c r="AU6" s="36">
        <f t="shared" ref="AU6:BC6" si="6">IF(AU7="",NA(),AU7)</f>
        <v>141.54</v>
      </c>
      <c r="AV6" s="36">
        <f t="shared" si="6"/>
        <v>75.8</v>
      </c>
      <c r="AW6" s="36">
        <f t="shared" si="6"/>
        <v>67.36</v>
      </c>
      <c r="AX6" s="36">
        <f t="shared" si="6"/>
        <v>55.78</v>
      </c>
      <c r="AY6" s="36">
        <f t="shared" si="6"/>
        <v>571.29999999999995</v>
      </c>
      <c r="AZ6" s="36">
        <f t="shared" si="6"/>
        <v>527.82000000000005</v>
      </c>
      <c r="BA6" s="36">
        <f t="shared" si="6"/>
        <v>388.67</v>
      </c>
      <c r="BB6" s="36">
        <f t="shared" si="6"/>
        <v>355.27</v>
      </c>
      <c r="BC6" s="36">
        <f t="shared" si="6"/>
        <v>359.7</v>
      </c>
      <c r="BD6" s="35" t="str">
        <f>IF(BD7="","",IF(BD7="-","【-】","【"&amp;SUBSTITUTE(TEXT(BD7,"#,##0.00"),"-","△")&amp;"】"))</f>
        <v>【261.93】</v>
      </c>
      <c r="BE6" s="36">
        <f>IF(BE7="",NA(),BE7)</f>
        <v>765.79</v>
      </c>
      <c r="BF6" s="36">
        <f t="shared" ref="BF6:BN6" si="7">IF(BF7="",NA(),BF7)</f>
        <v>651.82000000000005</v>
      </c>
      <c r="BG6" s="36">
        <f t="shared" si="7"/>
        <v>583.44000000000005</v>
      </c>
      <c r="BH6" s="36">
        <f t="shared" si="7"/>
        <v>536.52</v>
      </c>
      <c r="BI6" s="36">
        <f t="shared" si="7"/>
        <v>458.18</v>
      </c>
      <c r="BJ6" s="36">
        <f t="shared" si="7"/>
        <v>495.43</v>
      </c>
      <c r="BK6" s="36">
        <f t="shared" si="7"/>
        <v>488.5</v>
      </c>
      <c r="BL6" s="36">
        <f t="shared" si="7"/>
        <v>422.5</v>
      </c>
      <c r="BM6" s="36">
        <f t="shared" si="7"/>
        <v>458.27</v>
      </c>
      <c r="BN6" s="36">
        <f t="shared" si="7"/>
        <v>447.01</v>
      </c>
      <c r="BO6" s="35" t="str">
        <f>IF(BO7="","",IF(BO7="-","【-】","【"&amp;SUBSTITUTE(TEXT(BO7,"#,##0.00"),"-","△")&amp;"】"))</f>
        <v>【270.46】</v>
      </c>
      <c r="BP6" s="36">
        <f>IF(BP7="",NA(),BP7)</f>
        <v>66.88</v>
      </c>
      <c r="BQ6" s="36">
        <f t="shared" ref="BQ6:BY6" si="8">IF(BQ7="",NA(),BQ7)</f>
        <v>83.17</v>
      </c>
      <c r="BR6" s="36">
        <f t="shared" si="8"/>
        <v>139.22999999999999</v>
      </c>
      <c r="BS6" s="36">
        <f t="shared" si="8"/>
        <v>87.43</v>
      </c>
      <c r="BT6" s="36">
        <f t="shared" si="8"/>
        <v>90.56</v>
      </c>
      <c r="BU6" s="36">
        <f t="shared" si="8"/>
        <v>81.900000000000006</v>
      </c>
      <c r="BV6" s="36">
        <f t="shared" si="8"/>
        <v>82.42</v>
      </c>
      <c r="BW6" s="36">
        <f t="shared" si="8"/>
        <v>101.64</v>
      </c>
      <c r="BX6" s="36">
        <f t="shared" si="8"/>
        <v>96.77</v>
      </c>
      <c r="BY6" s="36">
        <f t="shared" si="8"/>
        <v>95.81</v>
      </c>
      <c r="BZ6" s="35" t="str">
        <f>IF(BZ7="","",IF(BZ7="-","【-】","【"&amp;SUBSTITUTE(TEXT(BZ7,"#,##0.00"),"-","△")&amp;"】"))</f>
        <v>【103.91】</v>
      </c>
      <c r="CA6" s="36">
        <f>IF(CA7="",NA(),CA7)</f>
        <v>248.28</v>
      </c>
      <c r="CB6" s="36">
        <f t="shared" ref="CB6:CJ6" si="9">IF(CB7="",NA(),CB7)</f>
        <v>199.6</v>
      </c>
      <c r="CC6" s="36">
        <f t="shared" si="9"/>
        <v>128.13</v>
      </c>
      <c r="CD6" s="36">
        <f t="shared" si="9"/>
        <v>190.43</v>
      </c>
      <c r="CE6" s="36">
        <f t="shared" si="9"/>
        <v>184.63</v>
      </c>
      <c r="CF6" s="36">
        <f t="shared" si="9"/>
        <v>227.97</v>
      </c>
      <c r="CG6" s="36">
        <f t="shared" si="9"/>
        <v>226.99</v>
      </c>
      <c r="CH6" s="36">
        <f t="shared" si="9"/>
        <v>179.16</v>
      </c>
      <c r="CI6" s="36">
        <f t="shared" si="9"/>
        <v>187.18</v>
      </c>
      <c r="CJ6" s="36">
        <f t="shared" si="9"/>
        <v>189.58</v>
      </c>
      <c r="CK6" s="35" t="str">
        <f>IF(CK7="","",IF(CK7="-","【-】","【"&amp;SUBSTITUTE(TEXT(CK7,"#,##0.00"),"-","△")&amp;"】"))</f>
        <v>【167.11】</v>
      </c>
      <c r="CL6" s="36">
        <f>IF(CL7="",NA(),CL7)</f>
        <v>72.63</v>
      </c>
      <c r="CM6" s="36">
        <f t="shared" ref="CM6:CU6" si="10">IF(CM7="",NA(),CM7)</f>
        <v>67.52</v>
      </c>
      <c r="CN6" s="36">
        <f t="shared" si="10"/>
        <v>62.42</v>
      </c>
      <c r="CO6" s="36">
        <f t="shared" si="10"/>
        <v>63.07</v>
      </c>
      <c r="CP6" s="36">
        <f t="shared" si="10"/>
        <v>63.27</v>
      </c>
      <c r="CQ6" s="36">
        <f t="shared" si="10"/>
        <v>40.700000000000003</v>
      </c>
      <c r="CR6" s="36">
        <f t="shared" si="10"/>
        <v>39.909999999999997</v>
      </c>
      <c r="CS6" s="36">
        <f t="shared" si="10"/>
        <v>54.24</v>
      </c>
      <c r="CT6" s="36">
        <f t="shared" si="10"/>
        <v>55.88</v>
      </c>
      <c r="CU6" s="36">
        <f t="shared" si="10"/>
        <v>55.22</v>
      </c>
      <c r="CV6" s="35" t="str">
        <f>IF(CV7="","",IF(CV7="-","【-】","【"&amp;SUBSTITUTE(TEXT(CV7,"#,##0.00"),"-","△")&amp;"】"))</f>
        <v>【60.27】</v>
      </c>
      <c r="CW6" s="36">
        <f>IF(CW7="",NA(),CW7)</f>
        <v>69.849999999999994</v>
      </c>
      <c r="CX6" s="36">
        <f t="shared" ref="CX6:DF6" si="11">IF(CX7="",NA(),CX7)</f>
        <v>76.739999999999995</v>
      </c>
      <c r="CY6" s="36">
        <f t="shared" si="11"/>
        <v>81.75</v>
      </c>
      <c r="CZ6" s="36">
        <f t="shared" si="11"/>
        <v>80.91</v>
      </c>
      <c r="DA6" s="36">
        <f t="shared" si="11"/>
        <v>78.41</v>
      </c>
      <c r="DB6" s="36">
        <f t="shared" si="11"/>
        <v>74.61</v>
      </c>
      <c r="DC6" s="36">
        <f t="shared" si="11"/>
        <v>75.62</v>
      </c>
      <c r="DD6" s="36">
        <f t="shared" si="11"/>
        <v>81.680000000000007</v>
      </c>
      <c r="DE6" s="36">
        <f t="shared" si="11"/>
        <v>80.989999999999995</v>
      </c>
      <c r="DF6" s="36">
        <f t="shared" si="11"/>
        <v>80.930000000000007</v>
      </c>
      <c r="DG6" s="35" t="str">
        <f>IF(DG7="","",IF(DG7="-","【-】","【"&amp;SUBSTITUTE(TEXT(DG7,"#,##0.00"),"-","△")&amp;"】"))</f>
        <v>【89.92】</v>
      </c>
      <c r="DH6" s="36">
        <f>IF(DH7="",NA(),DH7)</f>
        <v>51.6</v>
      </c>
      <c r="DI6" s="36">
        <f t="shared" ref="DI6:DQ6" si="12">IF(DI7="",NA(),DI7)</f>
        <v>53.69</v>
      </c>
      <c r="DJ6" s="36">
        <f t="shared" si="12"/>
        <v>35.799999999999997</v>
      </c>
      <c r="DK6" s="36">
        <f t="shared" si="12"/>
        <v>38.71</v>
      </c>
      <c r="DL6" s="36">
        <f t="shared" si="12"/>
        <v>41.45</v>
      </c>
      <c r="DM6" s="36">
        <f t="shared" si="12"/>
        <v>50.44</v>
      </c>
      <c r="DN6" s="36">
        <f t="shared" si="12"/>
        <v>51.44</v>
      </c>
      <c r="DO6" s="36">
        <f t="shared" si="12"/>
        <v>48.14</v>
      </c>
      <c r="DP6" s="36">
        <f t="shared" si="12"/>
        <v>46.61</v>
      </c>
      <c r="DQ6" s="36">
        <f t="shared" si="12"/>
        <v>47.97</v>
      </c>
      <c r="DR6" s="35" t="str">
        <f>IF(DR7="","",IF(DR7="-","【-】","【"&amp;SUBSTITUTE(TEXT(DR7,"#,##0.00"),"-","△")&amp;"】"))</f>
        <v>【48.85】</v>
      </c>
      <c r="DS6" s="35">
        <f>IF(DS7="",NA(),DS7)</f>
        <v>0</v>
      </c>
      <c r="DT6" s="35">
        <f t="shared" ref="DT6:EB6" si="13">IF(DT7="",NA(),DT7)</f>
        <v>0</v>
      </c>
      <c r="DU6" s="35">
        <f t="shared" si="13"/>
        <v>0</v>
      </c>
      <c r="DV6" s="35">
        <f t="shared" si="13"/>
        <v>0</v>
      </c>
      <c r="DW6" s="35">
        <f t="shared" si="13"/>
        <v>0</v>
      </c>
      <c r="DX6" s="36">
        <f t="shared" si="13"/>
        <v>9.64</v>
      </c>
      <c r="DY6" s="36">
        <f t="shared" si="13"/>
        <v>11.68</v>
      </c>
      <c r="DZ6" s="36">
        <f t="shared" si="13"/>
        <v>11.13</v>
      </c>
      <c r="EA6" s="36">
        <f t="shared" si="13"/>
        <v>10.84</v>
      </c>
      <c r="EB6" s="36">
        <f t="shared" si="13"/>
        <v>15.33</v>
      </c>
      <c r="EC6" s="35" t="str">
        <f>IF(EC7="","",IF(EC7="-","【-】","【"&amp;SUBSTITUTE(TEXT(EC7,"#,##0.00"),"-","△")&amp;"】"))</f>
        <v>【17.80】</v>
      </c>
      <c r="ED6" s="36">
        <f>IF(ED7="",NA(),ED7)</f>
        <v>0.02</v>
      </c>
      <c r="EE6" s="35">
        <f t="shared" ref="EE6:EM6" si="14">IF(EE7="",NA(),EE7)</f>
        <v>0</v>
      </c>
      <c r="EF6" s="35">
        <f t="shared" si="14"/>
        <v>0</v>
      </c>
      <c r="EG6" s="35">
        <f t="shared" si="14"/>
        <v>0</v>
      </c>
      <c r="EH6" s="35">
        <f t="shared" si="14"/>
        <v>0</v>
      </c>
      <c r="EI6" s="36">
        <f t="shared" si="14"/>
        <v>0.34</v>
      </c>
      <c r="EJ6" s="36">
        <f t="shared" si="14"/>
        <v>0.28999999999999998</v>
      </c>
      <c r="EK6" s="36">
        <f t="shared" si="14"/>
        <v>0.47</v>
      </c>
      <c r="EL6" s="36">
        <f t="shared" si="14"/>
        <v>0.39</v>
      </c>
      <c r="EM6" s="36">
        <f t="shared" si="14"/>
        <v>0.43</v>
      </c>
      <c r="EN6" s="35" t="str">
        <f>IF(EN7="","",IF(EN7="-","【-】","【"&amp;SUBSTITUTE(TEXT(EN7,"#,##0.00"),"-","△")&amp;"】"))</f>
        <v>【0.70】</v>
      </c>
    </row>
    <row r="7" spans="1:144" s="37" customFormat="1" x14ac:dyDescent="0.15">
      <c r="A7" s="29"/>
      <c r="B7" s="38">
        <v>2018</v>
      </c>
      <c r="C7" s="38">
        <v>53481</v>
      </c>
      <c r="D7" s="38">
        <v>46</v>
      </c>
      <c r="E7" s="38">
        <v>1</v>
      </c>
      <c r="F7" s="38">
        <v>0</v>
      </c>
      <c r="G7" s="38">
        <v>1</v>
      </c>
      <c r="H7" s="38" t="s">
        <v>93</v>
      </c>
      <c r="I7" s="38" t="s">
        <v>94</v>
      </c>
      <c r="J7" s="38" t="s">
        <v>95</v>
      </c>
      <c r="K7" s="38" t="s">
        <v>96</v>
      </c>
      <c r="L7" s="38" t="s">
        <v>97</v>
      </c>
      <c r="M7" s="38" t="s">
        <v>98</v>
      </c>
      <c r="N7" s="39" t="s">
        <v>99</v>
      </c>
      <c r="O7" s="39">
        <v>66.989999999999995</v>
      </c>
      <c r="P7" s="39">
        <v>73.89</v>
      </c>
      <c r="Q7" s="39">
        <v>3306</v>
      </c>
      <c r="R7" s="39">
        <v>16693</v>
      </c>
      <c r="S7" s="39">
        <v>247.98</v>
      </c>
      <c r="T7" s="39">
        <v>67.319999999999993</v>
      </c>
      <c r="U7" s="39">
        <v>12208</v>
      </c>
      <c r="V7" s="39">
        <v>17.559999999999999</v>
      </c>
      <c r="W7" s="39">
        <v>695.22</v>
      </c>
      <c r="X7" s="39">
        <v>97.61</v>
      </c>
      <c r="Y7" s="39">
        <v>106.16</v>
      </c>
      <c r="Z7" s="39">
        <v>133.01</v>
      </c>
      <c r="AA7" s="39">
        <v>97.27</v>
      </c>
      <c r="AB7" s="39">
        <v>100.4</v>
      </c>
      <c r="AC7" s="39">
        <v>106.28</v>
      </c>
      <c r="AD7" s="39">
        <v>108.35</v>
      </c>
      <c r="AE7" s="39">
        <v>111.34</v>
      </c>
      <c r="AF7" s="39">
        <v>110.02</v>
      </c>
      <c r="AG7" s="39">
        <v>108.76</v>
      </c>
      <c r="AH7" s="39">
        <v>112.83</v>
      </c>
      <c r="AI7" s="39">
        <v>0</v>
      </c>
      <c r="AJ7" s="39">
        <v>0</v>
      </c>
      <c r="AK7" s="39">
        <v>0</v>
      </c>
      <c r="AL7" s="39">
        <v>48.98</v>
      </c>
      <c r="AM7" s="39">
        <v>48.77</v>
      </c>
      <c r="AN7" s="39">
        <v>32.31</v>
      </c>
      <c r="AO7" s="39">
        <v>26.85</v>
      </c>
      <c r="AP7" s="39">
        <v>10.130000000000001</v>
      </c>
      <c r="AQ7" s="39">
        <v>7.31</v>
      </c>
      <c r="AR7" s="39">
        <v>7.48</v>
      </c>
      <c r="AS7" s="39">
        <v>1.05</v>
      </c>
      <c r="AT7" s="39">
        <v>158.59</v>
      </c>
      <c r="AU7" s="39">
        <v>141.54</v>
      </c>
      <c r="AV7" s="39">
        <v>75.8</v>
      </c>
      <c r="AW7" s="39">
        <v>67.36</v>
      </c>
      <c r="AX7" s="39">
        <v>55.78</v>
      </c>
      <c r="AY7" s="39">
        <v>571.29999999999995</v>
      </c>
      <c r="AZ7" s="39">
        <v>527.82000000000005</v>
      </c>
      <c r="BA7" s="39">
        <v>388.67</v>
      </c>
      <c r="BB7" s="39">
        <v>355.27</v>
      </c>
      <c r="BC7" s="39">
        <v>359.7</v>
      </c>
      <c r="BD7" s="39">
        <v>261.93</v>
      </c>
      <c r="BE7" s="39">
        <v>765.79</v>
      </c>
      <c r="BF7" s="39">
        <v>651.82000000000005</v>
      </c>
      <c r="BG7" s="39">
        <v>583.44000000000005</v>
      </c>
      <c r="BH7" s="39">
        <v>536.52</v>
      </c>
      <c r="BI7" s="39">
        <v>458.18</v>
      </c>
      <c r="BJ7" s="39">
        <v>495.43</v>
      </c>
      <c r="BK7" s="39">
        <v>488.5</v>
      </c>
      <c r="BL7" s="39">
        <v>422.5</v>
      </c>
      <c r="BM7" s="39">
        <v>458.27</v>
      </c>
      <c r="BN7" s="39">
        <v>447.01</v>
      </c>
      <c r="BO7" s="39">
        <v>270.45999999999998</v>
      </c>
      <c r="BP7" s="39">
        <v>66.88</v>
      </c>
      <c r="BQ7" s="39">
        <v>83.17</v>
      </c>
      <c r="BR7" s="39">
        <v>139.22999999999999</v>
      </c>
      <c r="BS7" s="39">
        <v>87.43</v>
      </c>
      <c r="BT7" s="39">
        <v>90.56</v>
      </c>
      <c r="BU7" s="39">
        <v>81.900000000000006</v>
      </c>
      <c r="BV7" s="39">
        <v>82.42</v>
      </c>
      <c r="BW7" s="39">
        <v>101.64</v>
      </c>
      <c r="BX7" s="39">
        <v>96.77</v>
      </c>
      <c r="BY7" s="39">
        <v>95.81</v>
      </c>
      <c r="BZ7" s="39">
        <v>103.91</v>
      </c>
      <c r="CA7" s="39">
        <v>248.28</v>
      </c>
      <c r="CB7" s="39">
        <v>199.6</v>
      </c>
      <c r="CC7" s="39">
        <v>128.13</v>
      </c>
      <c r="CD7" s="39">
        <v>190.43</v>
      </c>
      <c r="CE7" s="39">
        <v>184.63</v>
      </c>
      <c r="CF7" s="39">
        <v>227.97</v>
      </c>
      <c r="CG7" s="39">
        <v>226.99</v>
      </c>
      <c r="CH7" s="39">
        <v>179.16</v>
      </c>
      <c r="CI7" s="39">
        <v>187.18</v>
      </c>
      <c r="CJ7" s="39">
        <v>189.58</v>
      </c>
      <c r="CK7" s="39">
        <v>167.11</v>
      </c>
      <c r="CL7" s="39">
        <v>72.63</v>
      </c>
      <c r="CM7" s="39">
        <v>67.52</v>
      </c>
      <c r="CN7" s="39">
        <v>62.42</v>
      </c>
      <c r="CO7" s="39">
        <v>63.07</v>
      </c>
      <c r="CP7" s="39">
        <v>63.27</v>
      </c>
      <c r="CQ7" s="39">
        <v>40.700000000000003</v>
      </c>
      <c r="CR7" s="39">
        <v>39.909999999999997</v>
      </c>
      <c r="CS7" s="39">
        <v>54.24</v>
      </c>
      <c r="CT7" s="39">
        <v>55.88</v>
      </c>
      <c r="CU7" s="39">
        <v>55.22</v>
      </c>
      <c r="CV7" s="39">
        <v>60.27</v>
      </c>
      <c r="CW7" s="39">
        <v>69.849999999999994</v>
      </c>
      <c r="CX7" s="39">
        <v>76.739999999999995</v>
      </c>
      <c r="CY7" s="39">
        <v>81.75</v>
      </c>
      <c r="CZ7" s="39">
        <v>80.91</v>
      </c>
      <c r="DA7" s="39">
        <v>78.41</v>
      </c>
      <c r="DB7" s="39">
        <v>74.61</v>
      </c>
      <c r="DC7" s="39">
        <v>75.62</v>
      </c>
      <c r="DD7" s="39">
        <v>81.680000000000007</v>
      </c>
      <c r="DE7" s="39">
        <v>80.989999999999995</v>
      </c>
      <c r="DF7" s="39">
        <v>80.930000000000007</v>
      </c>
      <c r="DG7" s="39">
        <v>89.92</v>
      </c>
      <c r="DH7" s="39">
        <v>51.6</v>
      </c>
      <c r="DI7" s="39">
        <v>53.69</v>
      </c>
      <c r="DJ7" s="39">
        <v>35.799999999999997</v>
      </c>
      <c r="DK7" s="39">
        <v>38.71</v>
      </c>
      <c r="DL7" s="39">
        <v>41.45</v>
      </c>
      <c r="DM7" s="39">
        <v>50.44</v>
      </c>
      <c r="DN7" s="39">
        <v>51.44</v>
      </c>
      <c r="DO7" s="39">
        <v>48.14</v>
      </c>
      <c r="DP7" s="39">
        <v>46.61</v>
      </c>
      <c r="DQ7" s="39">
        <v>47.97</v>
      </c>
      <c r="DR7" s="39">
        <v>48.85</v>
      </c>
      <c r="DS7" s="39">
        <v>0</v>
      </c>
      <c r="DT7" s="39">
        <v>0</v>
      </c>
      <c r="DU7" s="39">
        <v>0</v>
      </c>
      <c r="DV7" s="39">
        <v>0</v>
      </c>
      <c r="DW7" s="39">
        <v>0</v>
      </c>
      <c r="DX7" s="39">
        <v>9.64</v>
      </c>
      <c r="DY7" s="39">
        <v>11.68</v>
      </c>
      <c r="DZ7" s="39">
        <v>11.13</v>
      </c>
      <c r="EA7" s="39">
        <v>10.84</v>
      </c>
      <c r="EB7" s="39">
        <v>15.33</v>
      </c>
      <c r="EC7" s="39">
        <v>17.8</v>
      </c>
      <c r="ED7" s="39">
        <v>0.02</v>
      </c>
      <c r="EE7" s="39">
        <v>0</v>
      </c>
      <c r="EF7" s="39">
        <v>0</v>
      </c>
      <c r="EG7" s="39">
        <v>0</v>
      </c>
      <c r="EH7" s="39">
        <v>0</v>
      </c>
      <c r="EI7" s="39">
        <v>0.34</v>
      </c>
      <c r="EJ7" s="39">
        <v>0.28999999999999998</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2020-01-15T01:09:32Z</cp:lastPrinted>
  <dcterms:created xsi:type="dcterms:W3CDTF">2019-12-05T04:09:46Z</dcterms:created>
  <dcterms:modified xsi:type="dcterms:W3CDTF">2020-01-15T06:05:23Z</dcterms:modified>
  <cp:category/>
</cp:coreProperties>
</file>