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tane\Desktop\"/>
    </mc:Choice>
  </mc:AlternateContent>
  <xr:revisionPtr revIDLastSave="0" documentId="13_ncr:1_{D5D0D165-D885-434A-91F1-E30B92D038F1}" xr6:coauthVersionLast="43" xr6:coauthVersionMax="43" xr10:uidLastSave="{00000000-0000-0000-0000-000000000000}"/>
  <workbookProtection workbookAlgorithmName="SHA-512" workbookHashValue="exgo4EzsbC8imvh9EnzvwV6bFnQg3mGtmKi+Yof+tEiBmqWgTxU7tXoFrJvCnJ93HlQQnI3TEwTh+dzP8CDF9g==" workbookSaltValue="4+AtwbG0IeuE2ECQOOGL+w=="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<sst xmlns="http://schemas.openxmlformats.org/spreadsheetml/2006/main" count="228" uniqueCount="114">
  <si>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</si>
  <si>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</si>
  <si>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</si>
  <si>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</si>
  <si>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</si>
  <si>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</si>
  <si>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</si>
  <si>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</si>
  <si>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</si>
  <si>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</si>
  <si>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</si>
  <si>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</si>
  <si>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</si>
  <si>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</si>
  <si>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</si>
  <si>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</si>
  <si>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</si>
  <si>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</si>
  <si>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</si>
  <si>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</si>
  <si>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</si>
  <si>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</si>
  <si>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</si>
  <si>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</si>
  <si>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</si>
  <si>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</si>
  <si>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</si>
  <si>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</si>
  <si>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</si>
  <si>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</si>
  <si>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</si>
  <si>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</si>
  <si>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</si>
  <si>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</si>
  <si>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</si>
  <si>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</si>
  <si>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</si>
  <si>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</si>
  <si>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</si>
  <si>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</si>
  <si>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</si>
  <si>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</si>
  <si>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</si>
  <si>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</si>
  <si>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</si>
  <si>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</si>
  <si>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</si>
  <si>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</si>
  <si>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</si>
  <si>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</si>
  <si>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</si>
  <si>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</si>
  <si>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</si>
  <si>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</si>
  <si>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</si>
  <si>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</si>
  <si>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</si>
  <si>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</si>
  <si>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</si>
  <si>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</si>
  <si>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</si>
  <si>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</si>
  <si>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</si>
  <si>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</si>
  <si>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</si>
  <si>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</si>
  <si>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</si>
  <si>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</si>
  <si>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</si>
  <si>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</si>
  <si>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</si>
  <si>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</si>
  <si>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</si>
  <si>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</si>
  <si>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</si>
  <si>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</si>
  <si>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</si>
  <si>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</si>
  <si>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</si>
  <si>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</si>
  <si>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</si>
  <si>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</si>
  <si>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</si>
  <si>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</si>
  <si>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</si>
  <si>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</si>
  <si>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</si>
  <si>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</si>
  <si>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</si>
  <si>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</si>
  <si>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</si>
  <si>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</si>
  <si>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</si>
  <si>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</si>
  <si>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</si>
  <si>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</si>
  <si>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</si>
  <si>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</si>
  <si>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三種町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</si>
  <si>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</si>
  <si>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</si>
  <si>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</si>
  <si>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</si>
  <si>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</si>
  <si>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</si>
  <si>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</si>
  <si>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</si>
  <si>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</si>
  <si>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</si>
  <si>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</si>
  <si>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</si>
  <si>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９年に旧八竜町で供用開始した管渠が最も古く、２２年が経過している。管渠の標準耐用年数は５０年であり、現状では管渠の更新が必要となるような大きな不具合は発生していないが、マンホールポンプ等設備に関しては、耐用年数を経過し更新時期を迎えた設備もある。
 今後は、施設の現状を把握するために機能診断調査や最適整備構想の作成を行い、長寿命化に向けた取り組みを進めていく。
</t>
    <phoneticPr fontId="4"/>
  </si>
  <si>
    <t xml:space="preserve">①平成２３年度から新たな処理場が供用開始となり、既存の処理場では八郎湖の水質保全のため、耐用年数を待たずに機能強化に伴う施設の更新を行ったことから、建設改良費に係る地方債償還金の負担が大きくなっている。また、水洗化率が低い水準で推移しており、十分な使用料収入を確保することが難しく、一般会計からの繰入金等に頼らざるを得ない状況である。
④企業債残高は減少しているが、農業集落排水区域から下水道区域への統合に伴い、使用料収入が減少したため比率が上昇している。
⑤下水道区域への統合に伴い、使用料収入が減少したほか、施設改良による工事費等が増加したため、経費回収率が低くなった。水洗化率の改善により使用料収入の増加に努める必要がある。
⑥下水道区域への統合に伴い、有収水量が減少したほか、施設改良による工事費等が増加したため汚水処理原価が上昇している。水洗化率の改善により有収水量の増加に努める必要がある。
⑦水洗化率が低い水準にあり、現状ではマンホールポンプや処理場の能力が過剰となっている。施設の耐用年数を踏まえながら、施設の能力の見直しや維持管理費の削減に努める必要がある。
⑧水洗化率は微増傾向にあるが、類似団体平均値と比べ低い水準にある。未接続世帯への加入促進に努める必要がある。
</t>
    <phoneticPr fontId="4"/>
  </si>
  <si>
    <t xml:space="preserve"> 有収水量の減少や水洗化率が低迷し、十分な使用料収入が確保できず、厳しい経営状況である。地道に水洗化率向上に努め、使用料改定による自主財源の増収を図りながら、施設能力の見直しにより維持管理費を抑制するなど収入と支出の両面から経営の健全化を目指す必要がある。
　また、企業会計移行後は、特定環境保全公共下水道と統合し下水道事業として経営をひとつにすることになるが、より詳細な経営分析が可能となることから、効率的に経営改善に向けた取り組みを進めていく。</t>
    <rPh sb="133" eb="135">
      <t>キギョウ</t>
    </rPh>
    <rPh sb="135" eb="137">
      <t>カイケイ</t>
    </rPh>
    <rPh sb="137" eb="139">
      <t>イコウ</t>
    </rPh>
    <rPh sb="139" eb="140">
      <t>ゴ</t>
    </rPh>
    <rPh sb="142" eb="144">
      <t>トクテイ</t>
    </rPh>
    <rPh sb="144" eb="146">
      <t>カンキョウ</t>
    </rPh>
    <rPh sb="146" eb="148">
      <t>ホゼン</t>
    </rPh>
    <rPh sb="148" eb="150">
      <t>コウキョウ</t>
    </rPh>
    <rPh sb="150" eb="153">
      <t>ゲスイドウ</t>
    </rPh>
    <rPh sb="154" eb="156">
      <t>トウゴウ</t>
    </rPh>
    <rPh sb="157" eb="160">
      <t>ゲスイドウ</t>
    </rPh>
    <rPh sb="160" eb="162">
      <t>ジギョウ</t>
    </rPh>
    <rPh sb="165" eb="167">
      <t>ケイエイ</t>
    </rPh>
    <rPh sb="183" eb="185">
      <t>ショウサイ</t>
    </rPh>
    <rPh sb="186" eb="188">
      <t>ケイエイ</t>
    </rPh>
    <rPh sb="188" eb="190">
      <t>ブンセキ</t>
    </rPh>
    <rPh sb="191" eb="193">
      <t>カノウ</t>
    </rPh>
    <rPh sb="201" eb="204">
      <t>コウリツテキ</t>
    </rPh>
    <rPh sb="205" eb="207">
      <t>ケイエイ</t>
    </rPh>
    <rPh sb="207" eb="209">
      <t>カイゼン</t>
    </rPh>
    <rPh sb="210" eb="211">
      <t>ム</t>
    </rPh>
    <rPh sb="213" eb="214">
      <t>ト</t>
    </rPh>
    <rPh sb="215" eb="216">
      <t>ク</t>
    </rPh>
    <rPh sb="218" eb="21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</si>
</sst>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F1-49A5-A5F4-99ACC31BF2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0.01</c:v>
                </c:pt>
              </c:numCache>
            </c:numRef>
          </c:val>
          <c:smooth val="0"/>
          <c:extLst>
            <c:ext xmlns:c16="http://schemas.microsoft.com/office/drawing/2014/chart" uri="{C3380CC4-5D6E-409C-BE32-E72D297353CC}">
              <c16:uniqueId val="{00000001-BFF1-49A5-A5F4-99ACC31BF2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46.64</c:v>
                </c:pt>
                <c:pt idx="1">
                  <c:v>46.64</c:v>
                </c:pt>
                <c:pt idx="2">
                  <c:v>46.64</c:v>
                </c:pt>
                <c:pt idx="3">
                  <c:v>46.38</c:v>
                </c:pt>
                <c:pt idx="4">
                  <c:v>35.21</c:v>
                </c:pt>
              </c:numCache>
            </c:numRef>
          </c:val>
          <c:extLst>
            <c:ext xmlns:c16="http://schemas.microsoft.com/office/drawing/2014/chart" uri="{C3380CC4-5D6E-409C-BE32-E72D297353CC}">
              <c16:uniqueId val="{00000000-383A-4ADB-B153-7991B131F5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50.68</c:v>
                </c:pt>
              </c:numCache>
            </c:numRef>
          </c:val>
          <c:smooth val="0"/>
          <c:extLst>
            <c:ext xmlns:c16="http://schemas.microsoft.com/office/drawing/2014/chart" uri="{C3380CC4-5D6E-409C-BE32-E72D297353CC}">
              <c16:uniqueId val="{00000001-383A-4ADB-B153-7991B131F5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61.63</c:v>
                </c:pt>
                <c:pt idx="1">
                  <c:v>62.96</c:v>
                </c:pt>
                <c:pt idx="2">
                  <c:v>63.13</c:v>
                </c:pt>
                <c:pt idx="3">
                  <c:v>64.63</c:v>
                </c:pt>
                <c:pt idx="4">
                  <c:v>57.49</c:v>
                </c:pt>
              </c:numCache>
            </c:numRef>
          </c:val>
          <c:extLst>
            <c:ext xmlns:c16="http://schemas.microsoft.com/office/drawing/2014/chart" uri="{C3380CC4-5D6E-409C-BE32-E72D297353CC}">
              <c16:uniqueId val="{00000000-FB7B-454F-B928-3067677A25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84.86</c:v>
                </c:pt>
              </c:numCache>
            </c:numRef>
          </c:val>
          <c:smooth val="0"/>
          <c:extLst>
            <c:ext xmlns:c16="http://schemas.microsoft.com/office/drawing/2014/chart" uri="{C3380CC4-5D6E-409C-BE32-E72D297353CC}">
              <c16:uniqueId val="{00000001-FB7B-454F-B928-3067677A25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51.74</c:v>
                </c:pt>
                <c:pt idx="1">
                  <c:v>45.17</c:v>
                </c:pt>
                <c:pt idx="2">
                  <c:v>45.26</c:v>
                </c:pt>
                <c:pt idx="3">
                  <c:v>63.91</c:v>
                </c:pt>
                <c:pt idx="4">
                  <c:v>68.599999999999994</c:v>
                </c:pt>
              </c:numCache>
            </c:numRef>
          </c:val>
          <c:extLst>
            <c:ext xmlns:c16="http://schemas.microsoft.com/office/drawing/2014/chart" uri="{C3380CC4-5D6E-409C-BE32-E72D297353CC}">
              <c16:uniqueId val="{00000000-66EA-4D60-AF40-45ED1700A2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A-4D60-AF40-45ED1700A2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1-49A8-9765-3980435F45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1-49A8-9765-3980435F45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6-4C08-8A1B-DA57AEACDB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6-4C08-8A1B-DA57AEACDB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0-45EE-80B3-47DECA5E6D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0-45EE-80B3-47DECA5E6D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4-4995-9222-CB3A4B0BBA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4-4995-9222-CB3A4B0BBA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4755.42</c:v>
                </c:pt>
                <c:pt idx="1">
                  <c:v>3708.87</c:v>
                </c:pt>
                <c:pt idx="2">
                  <c:v>3632.84</c:v>
                </c:pt>
                <c:pt idx="3">
                  <c:v>1696.23</c:v>
                </c:pt>
                <c:pt idx="4">
                  <c:v>2388.9899999999998</c:v>
                </c:pt>
              </c:numCache>
            </c:numRef>
          </c:val>
          <c:extLst>
            <c:ext xmlns:c16="http://schemas.microsoft.com/office/drawing/2014/chart" uri="{C3380CC4-5D6E-409C-BE32-E72D297353CC}">
              <c16:uniqueId val="{00000000-D458-421E-99C6-83BC081953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789.46</c:v>
                </c:pt>
              </c:numCache>
            </c:numRef>
          </c:val>
          <c:smooth val="0"/>
          <c:extLst>
            <c:ext xmlns:c16="http://schemas.microsoft.com/office/drawing/2014/chart" uri="{C3380CC4-5D6E-409C-BE32-E72D297353CC}">
              <c16:uniqueId val="{00000001-D458-421E-99C6-83BC081953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21.94</c:v>
                </c:pt>
                <c:pt idx="1">
                  <c:v>24.51</c:v>
                </c:pt>
                <c:pt idx="2">
                  <c:v>24.62</c:v>
                </c:pt>
                <c:pt idx="3">
                  <c:v>38.72</c:v>
                </c:pt>
                <c:pt idx="4">
                  <c:v>27.07</c:v>
                </c:pt>
              </c:numCache>
            </c:numRef>
          </c:val>
          <c:extLst>
            <c:ext xmlns:c16="http://schemas.microsoft.com/office/drawing/2014/chart" uri="{C3380CC4-5D6E-409C-BE32-E72D297353CC}">
              <c16:uniqueId val="{00000000-E4B5-44A1-82E4-5AC2AFF645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57.77</c:v>
                </c:pt>
              </c:numCache>
            </c:numRef>
          </c:val>
          <c:smooth val="0"/>
          <c:extLst>
            <c:ext xmlns:c16="http://schemas.microsoft.com/office/drawing/2014/chart" uri="{C3380CC4-5D6E-409C-BE32-E72D297353CC}">
              <c16:uniqueId val="{00000001-E4B5-44A1-82E4-5AC2AFF645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685.59</c:v>
                </c:pt>
                <c:pt idx="1">
                  <c:v>654.83000000000004</c:v>
                </c:pt>
                <c:pt idx="2">
                  <c:v>659.67</c:v>
                </c:pt>
                <c:pt idx="3">
                  <c:v>418.11</c:v>
                </c:pt>
                <c:pt idx="4">
                  <c:v>611.54999999999995</c:v>
                </c:pt>
              </c:numCache>
            </c:numRef>
          </c:val>
          <c:extLst>
            <c:ext xmlns:c16="http://schemas.microsoft.com/office/drawing/2014/chart" uri="{C3380CC4-5D6E-409C-BE32-E72D297353CC}">
              <c16:uniqueId val="{00000000-7A77-450B-8961-F045EE73A3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274.35000000000002</c:v>
                </c:pt>
              </c:numCache>
            </c:numRef>
          </c:val>
          <c:smooth val="0"/>
          <c:extLst>
            <c:ext xmlns:c16="http://schemas.microsoft.com/office/drawing/2014/chart" uri="{C3380CC4-5D6E-409C-BE32-E72D297353CC}">
              <c16:uniqueId val="{00000001-7A77-450B-8961-F045EE73A3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三種町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16693</v>
      </c>
      <c r="AM8" s="50"/>
      <c r="AN8" s="50"/>
      <c r="AO8" s="50"/>
      <c r="AP8" s="50"/>
      <c r="AQ8" s="50"/>
      <c r="AR8" s="50"/>
      <c r="AS8" s="50"/>
      <c r="AT8" s="45">
        <f>データ!T6</f>
        <v>247.98</v>
      </c>
      <c r="AU8" s="45"/>
      <c r="AV8" s="45"/>
      <c r="AW8" s="45"/>
      <c r="AX8" s="45"/>
      <c r="AY8" s="45"/>
      <c r="AZ8" s="45"/>
      <c r="BA8" s="45"/>
      <c r="BB8" s="45">
        <f>データ!U6</f>
        <v>67.319999999999993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11.55</v>
      </c>
      <c r="Q10" s="45"/>
      <c r="R10" s="45"/>
      <c r="S10" s="45"/>
      <c r="T10" s="45"/>
      <c r="U10" s="45"/>
      <c r="V10" s="45"/>
      <c r="W10" s="45">
        <f>データ!Q6</f>
        <v>100</v>
      </c>
      <c r="X10" s="45"/>
      <c r="Y10" s="45"/>
      <c r="Z10" s="45"/>
      <c r="AA10" s="45"/>
      <c r="AB10" s="45"/>
      <c r="AC10" s="45"/>
      <c r="AD10" s="50">
        <f>データ!R6</f>
        <v>3020</v>
      </c>
      <c r="AE10" s="50"/>
      <c r="AF10" s="50"/>
      <c r="AG10" s="50"/>
      <c r="AH10" s="50"/>
      <c r="AI10" s="50"/>
      <c r="AJ10" s="50"/>
      <c r="AK10" s="2"/>
      <c r="AL10" s="50">
        <f>データ!V6</f>
        <v>1908</v>
      </c>
      <c r="AM10" s="50"/>
      <c r="AN10" s="50"/>
      <c r="AO10" s="50"/>
      <c r="AP10" s="50"/>
      <c r="AQ10" s="50"/>
      <c r="AR10" s="50"/>
      <c r="AS10" s="50"/>
      <c r="AT10" s="45">
        <f>データ!W6</f>
        <v>1.23</v>
      </c>
      <c r="AU10" s="45"/>
      <c r="AV10" s="45"/>
      <c r="AW10" s="45"/>
      <c r="AX10" s="45"/>
      <c r="AY10" s="45"/>
      <c r="AZ10" s="45"/>
      <c r="BA10" s="45"/>
      <c r="BB10" s="45">
        <f>データ!X6</f>
        <v>1551.22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ssOKopjGjzWpnwdq8ng/YWBCzevooh/cNCoagz0OHv2aA2rSokv/b9vfublbpGlvRVS6eX/xEH4FTJrQH4N+3A==" saltValue="jrV4GfDCePR/TO8GsS65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53481</v>
      </c>
      <c r="D6" s="33">
        <f t="shared" si="3"/>
        <v>47</v>
      </c>
      <c r="E6" s="33">
        <f t="shared" si="3"/>
        <v>17</v>
      </c>
      <c r="F6" s="33">
        <f t="shared" si="3"/>
        <v>5</v>
      </c>
      <c r="G6" s="33">
        <f t="shared" si="3"/>
        <v>0</v>
      </c>
      <c r="H6" s="33" t="str">
        <f t="shared" si="3"/>
        <v>秋田県　三種町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11.55</v>
      </c>
      <c r="Q6" s="34">
        <f t="shared" si="3"/>
        <v>100</v>
      </c>
      <c r="R6" s="34">
        <f t="shared" si="3"/>
        <v>3020</v>
      </c>
      <c r="S6" s="34">
        <f t="shared" si="3"/>
        <v>16693</v>
      </c>
      <c r="T6" s="34">
        <f t="shared" si="3"/>
        <v>247.98</v>
      </c>
      <c r="U6" s="34">
        <f t="shared" si="3"/>
        <v>67.319999999999993</v>
      </c>
      <c r="V6" s="34">
        <f t="shared" si="3"/>
        <v>1908</v>
      </c>
      <c r="W6" s="34">
        <f t="shared" si="3"/>
        <v>1.23</v>
      </c>
      <c r="X6" s="34">
        <f t="shared" si="3"/>
        <v>1551.22</v>
      </c>
      <c r="Y6" s="35">
        <f>IF(Y7="",NA(),Y7)</f>
        <v>51.74</v>
      </c>
      <c r="Z6" s="35">
        <f t="shared" ref="Z6:AH6" si="4">IF(Z7="",NA(),Z7)</f>
        <v>45.17</v>
      </c>
      <c r="AA6" s="35">
        <f t="shared" si="4"/>
        <v>45.26</v>
      </c>
      <c r="AB6" s="35">
        <f t="shared" si="4"/>
        <v>63.91</v>
      </c>
      <c r="AC6" s="35">
        <f t="shared" si="4"/>
        <v>68.599999999999994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4755.42</v>
      </c>
      <c r="BG6" s="35">
        <f t="shared" ref="BG6:BO6" si="7">IF(BG7="",NA(),BG7)</f>
        <v>3708.87</v>
      </c>
      <c r="BH6" s="35">
        <f t="shared" si="7"/>
        <v>3632.84</v>
      </c>
      <c r="BI6" s="35">
        <f t="shared" si="7"/>
        <v>1696.23</v>
      </c>
      <c r="BJ6" s="35">
        <f t="shared" si="7"/>
        <v>2388.9899999999998</v>
      </c>
      <c r="BK6" s="35">
        <f t="shared" si="7"/>
        <v>1044.8</v>
      </c>
      <c r="BL6" s="35">
        <f t="shared" si="7"/>
        <v>1081.8</v>
      </c>
      <c r="BM6" s="35">
        <f t="shared" si="7"/>
        <v>974.93</v>
      </c>
      <c r="BN6" s="35">
        <f t="shared" si="7"/>
        <v>684.74</v>
      </c>
      <c r="BO6" s="35">
        <f t="shared" si="7"/>
        <v>789.46</v>
      </c>
      <c r="BP6" s="34" t="str">
        <f>IF(BP7="","",IF(BP7="-","【-】","【"&amp;SUBSTITUTE(TEXT(BP7,"#,##0.00"),"-","△")&amp;"】"))</f>
        <v>【747.76】</v>
      </c>
      <c r="BQ6" s="35">
        <f>IF(BQ7="",NA(),BQ7)</f>
        <v>21.94</v>
      </c>
      <c r="BR6" s="35">
        <f t="shared" ref="BR6:BZ6" si="8">IF(BR7="",NA(),BR7)</f>
        <v>24.51</v>
      </c>
      <c r="BS6" s="35">
        <f t="shared" si="8"/>
        <v>24.62</v>
      </c>
      <c r="BT6" s="35">
        <f t="shared" si="8"/>
        <v>38.72</v>
      </c>
      <c r="BU6" s="35">
        <f t="shared" si="8"/>
        <v>27.07</v>
      </c>
      <c r="BV6" s="35">
        <f t="shared" si="8"/>
        <v>50.82</v>
      </c>
      <c r="BW6" s="35">
        <f t="shared" si="8"/>
        <v>52.19</v>
      </c>
      <c r="BX6" s="35">
        <f t="shared" si="8"/>
        <v>55.32</v>
      </c>
      <c r="BY6" s="35">
        <f t="shared" si="8"/>
        <v>65.33</v>
      </c>
      <c r="BZ6" s="35">
        <f t="shared" si="8"/>
        <v>57.77</v>
      </c>
      <c r="CA6" s="34" t="str">
        <f>IF(CA7="","",IF(CA7="-","【-】","【"&amp;SUBSTITUTE(TEXT(CA7,"#,##0.00"),"-","△")&amp;"】"))</f>
        <v>【59.51】</v>
      </c>
      <c r="CB6" s="35">
        <f>IF(CB7="",NA(),CB7)</f>
        <v>685.59</v>
      </c>
      <c r="CC6" s="35">
        <f t="shared" ref="CC6:CK6" si="9">IF(CC7="",NA(),CC7)</f>
        <v>654.83000000000004</v>
      </c>
      <c r="CD6" s="35">
        <f t="shared" si="9"/>
        <v>659.67</v>
      </c>
      <c r="CE6" s="35">
        <f t="shared" si="9"/>
        <v>418.11</v>
      </c>
      <c r="CF6" s="35">
        <f t="shared" si="9"/>
        <v>611.54999999999995</v>
      </c>
      <c r="CG6" s="35">
        <f t="shared" si="9"/>
        <v>300.52</v>
      </c>
      <c r="CH6" s="35">
        <f t="shared" si="9"/>
        <v>296.14</v>
      </c>
      <c r="CI6" s="35">
        <f t="shared" si="9"/>
        <v>283.17</v>
      </c>
      <c r="CJ6" s="35">
        <f t="shared" si="9"/>
        <v>227.43</v>
      </c>
      <c r="CK6" s="35">
        <f t="shared" si="9"/>
        <v>274.35000000000002</v>
      </c>
      <c r="CL6" s="34" t="str">
        <f>IF(CL7="","",IF(CL7="-","【-】","【"&amp;SUBSTITUTE(TEXT(CL7,"#,##0.00"),"-","△")&amp;"】"))</f>
        <v>【261.46】</v>
      </c>
      <c r="CM6" s="35">
        <f>IF(CM7="",NA(),CM7)</f>
        <v>46.64</v>
      </c>
      <c r="CN6" s="35">
        <f t="shared" ref="CN6:CV6" si="10">IF(CN7="",NA(),CN7)</f>
        <v>46.64</v>
      </c>
      <c r="CO6" s="35">
        <f t="shared" si="10"/>
        <v>46.64</v>
      </c>
      <c r="CP6" s="35">
        <f t="shared" si="10"/>
        <v>46.38</v>
      </c>
      <c r="CQ6" s="35">
        <f t="shared" si="10"/>
        <v>35.21</v>
      </c>
      <c r="CR6" s="35">
        <f t="shared" si="10"/>
        <v>53.24</v>
      </c>
      <c r="CS6" s="35">
        <f t="shared" si="10"/>
        <v>52.31</v>
      </c>
      <c r="CT6" s="35">
        <f t="shared" si="10"/>
        <v>60.65</v>
      </c>
      <c r="CU6" s="35">
        <f t="shared" si="10"/>
        <v>56.01</v>
      </c>
      <c r="CV6" s="35">
        <f t="shared" si="10"/>
        <v>50.68</v>
      </c>
      <c r="CW6" s="34" t="str">
        <f>IF(CW7="","",IF(CW7="-","【-】","【"&amp;SUBSTITUTE(TEXT(CW7,"#,##0.00"),"-","△")&amp;"】"))</f>
        <v>【52.23】</v>
      </c>
      <c r="CX6" s="35">
        <f>IF(CX7="",NA(),CX7)</f>
        <v>61.63</v>
      </c>
      <c r="CY6" s="35">
        <f t="shared" ref="CY6:DG6" si="11">IF(CY7="",NA(),CY7)</f>
        <v>62.96</v>
      </c>
      <c r="CZ6" s="35">
        <f t="shared" si="11"/>
        <v>63.13</v>
      </c>
      <c r="DA6" s="35">
        <f t="shared" si="11"/>
        <v>64.63</v>
      </c>
      <c r="DB6" s="35">
        <f t="shared" si="11"/>
        <v>57.49</v>
      </c>
      <c r="DC6" s="35">
        <f t="shared" si="11"/>
        <v>84.07</v>
      </c>
      <c r="DD6" s="35">
        <f t="shared" si="11"/>
        <v>84.32</v>
      </c>
      <c r="DE6" s="35">
        <f t="shared" si="11"/>
        <v>84.58</v>
      </c>
      <c r="DF6" s="35">
        <f t="shared" si="11"/>
        <v>89.77</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0.01</v>
      </c>
      <c r="EO6" s="34" t="str">
        <f>IF(EO7="","",IF(EO7="-","【-】","【"&amp;SUBSTITUTE(TEXT(EO7,"#,##0.00"),"-","△")&amp;"】"))</f>
        <v>【0.02】</v>
      </c>
    </row>
    <row r="7" spans="1:145" s="36" customFormat="1" x14ac:dyDescent="0.15">
      <c r="A7" s="28"/>
      <c r="B7" s="37">
        <v>2018</v>
      </c>
      <c r="C7" s="37">
        <v>53481</v>
      </c>
      <c r="D7" s="37">
        <v>47</v>
      </c>
      <c r="E7" s="37">
        <v>17</v>
      </c>
      <c r="F7" s="37">
        <v>5</v>
      </c>
      <c r="G7" s="37">
        <v>0</v>
      </c>
      <c r="H7" s="37" t="s">
        <v>98</v>
      </c>
      <c r="I7" s="37" t="s">
        <v>99</v>
      </c>
      <c r="J7" s="37" t="s">
        <v>100</v>
      </c>
      <c r="K7" s="37" t="s">
        <v>101</v>
      </c>
      <c r="L7" s="37" t="s">
        <v>102</v>
      </c>
      <c r="M7" s="37" t="s">
        <v>103</v>
      </c>
      <c r="N7" s="38" t="s">
        <v>104</v>
      </c>
      <c r="O7" s="38" t="s">
        <v>105</v>
      </c>
      <c r="P7" s="38">
        <v>11.55</v>
      </c>
      <c r="Q7" s="38">
        <v>100</v>
      </c>
      <c r="R7" s="38">
        <v>3020</v>
      </c>
      <c r="S7" s="38">
        <v>16693</v>
      </c>
      <c r="T7" s="38">
        <v>247.98</v>
      </c>
      <c r="U7" s="38">
        <v>67.319999999999993</v>
      </c>
      <c r="V7" s="38">
        <v>1908</v>
      </c>
      <c r="W7" s="38">
        <v>1.23</v>
      </c>
      <c r="X7" s="38">
        <v>1551.22</v>
      </c>
      <c r="Y7" s="38">
        <v>51.74</v>
      </c>
      <c r="Z7" s="38">
        <v>45.17</v>
      </c>
      <c r="AA7" s="38">
        <v>45.26</v>
      </c>
      <c r="AB7" s="38">
        <v>63.91</v>
      </c>
      <c r="AC7" s="38">
        <v>68.599999999999994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4755.42</v>
      </c>
      <c r="BG7" s="38">
        <v>3708.87</v>
      </c>
      <c r="BH7" s="38">
        <v>3632.84</v>
      </c>
      <c r="BI7" s="38">
        <v>1696.23</v>
      </c>
      <c r="BJ7" s="38">
        <v>2388.9899999999998</v>
      </c>
      <c r="BK7" s="38">
        <v>1044.8</v>
      </c>
      <c r="BL7" s="38">
        <v>1081.8</v>
      </c>
      <c r="BM7" s="38">
        <v>974.93</v>
      </c>
      <c r="BN7" s="38">
        <v>684.74</v>
      </c>
      <c r="BO7" s="38">
        <v>789.46</v>
      </c>
      <c r="BP7" s="38">
        <v>747.76</v>
      </c>
      <c r="BQ7" s="38">
        <v>21.94</v>
      </c>
      <c r="BR7" s="38">
        <v>24.51</v>
      </c>
      <c r="BS7" s="38">
        <v>24.62</v>
      </c>
      <c r="BT7" s="38">
        <v>38.72</v>
      </c>
      <c r="BU7" s="38">
        <v>27.07</v>
      </c>
      <c r="BV7" s="38">
        <v>50.82</v>
      </c>
      <c r="BW7" s="38">
        <v>52.19</v>
      </c>
      <c r="BX7" s="38">
        <v>55.32</v>
      </c>
      <c r="BY7" s="38">
        <v>65.33</v>
      </c>
      <c r="BZ7" s="38">
        <v>57.77</v>
      </c>
      <c r="CA7" s="38">
        <v>59.51</v>
      </c>
      <c r="CB7" s="38">
        <v>685.59</v>
      </c>
      <c r="CC7" s="38">
        <v>654.83000000000004</v>
      </c>
      <c r="CD7" s="38">
        <v>659.67</v>
      </c>
      <c r="CE7" s="38">
        <v>418.11</v>
      </c>
      <c r="CF7" s="38">
        <v>611.54999999999995</v>
      </c>
      <c r="CG7" s="38">
        <v>300.52</v>
      </c>
      <c r="CH7" s="38">
        <v>296.14</v>
      </c>
      <c r="CI7" s="38">
        <v>283.17</v>
      </c>
      <c r="CJ7" s="38">
        <v>227.43</v>
      </c>
      <c r="CK7" s="38">
        <v>274.35000000000002</v>
      </c>
      <c r="CL7" s="38">
        <v>261.45999999999998</v>
      </c>
      <c r="CM7" s="38">
        <v>46.64</v>
      </c>
      <c r="CN7" s="38">
        <v>46.64</v>
      </c>
      <c r="CO7" s="38">
        <v>46.64</v>
      </c>
      <c r="CP7" s="38">
        <v>46.38</v>
      </c>
      <c r="CQ7" s="38">
        <v>35.21</v>
      </c>
      <c r="CR7" s="38">
        <v>53.24</v>
      </c>
      <c r="CS7" s="38">
        <v>52.31</v>
      </c>
      <c r="CT7" s="38">
        <v>60.65</v>
      </c>
      <c r="CU7" s="38">
        <v>56.01</v>
      </c>
      <c r="CV7" s="38">
        <v>50.68</v>
      </c>
      <c r="CW7" s="38">
        <v>52.23</v>
      </c>
      <c r="CX7" s="38">
        <v>61.63</v>
      </c>
      <c r="CY7" s="38">
        <v>62.96</v>
      </c>
      <c r="CZ7" s="38">
        <v>63.13</v>
      </c>
      <c r="DA7" s="38">
        <v>64.63</v>
      </c>
      <c r="DB7" s="38">
        <v>57.49</v>
      </c>
      <c r="DC7" s="38">
        <v>84.07</v>
      </c>
      <c r="DD7" s="38">
        <v>84.32</v>
      </c>
      <c r="DE7" s="38">
        <v>84.58</v>
      </c>
      <c r="DF7" s="38">
        <v>89.77</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mitane</cp:lastModifiedBy>
  <cp:lastPrinted>2020-01-21T07:49:15Z</cp:lastPrinted>
  <dcterms:created xsi:type="dcterms:W3CDTF">2019-12-05T05:16:26Z</dcterms:created>
  <dcterms:modified xsi:type="dcterms:W3CDTF">2020-03-05T00:35:07Z</dcterms:modified>
  <cp:category/>
</cp:coreProperties>
</file>