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mitane\Desktop\【経営比較分析表】2019_053481_47_1718\【経営比較分析表】2019_053481_47_1718\"/>
    </mc:Choice>
  </mc:AlternateContent>
  <xr:revisionPtr revIDLastSave="0" documentId="13_ncr:1_{5D304CBD-145D-429B-9184-71A9D619D9B2}" xr6:coauthVersionLast="43" xr6:coauthVersionMax="43" xr10:uidLastSave="{00000000-0000-0000-0000-000000000000}"/>
  <workbookProtection workbookAlgorithmName="SHA-512" workbookHashValue="UCE8D+NZH6Suytow9PPldpKtoSv+EoDLsudBxiNUEW0RVPvkSK3rGZYiY5RNbRuOcclbbSW0xM+qLxnNFY5xCg==" workbookSaltValue="GdTSNvOCsQoe2nMN/ofu7w=="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P10" i="4"/>
  <c r="I10" i="4"/>
  <c r="AL8" i="4"/>
  <c r="W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<sst xmlns="http://schemas.openxmlformats.org/spreadsheetml/2006/main" count="241" uniqueCount="120">
  <si>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</si>
  <si>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</si>
  <si>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</si>
  <si>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</si>
  <si>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</si>
  <si>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</si>
  <si>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</si>
  <si>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</si>
  <si>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</si>
  <si>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</si>
  <si>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</si>
  <si>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</si>
  <si>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</si>
  <si>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</si>
  <si>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</si>
  <si>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</si>
  <si>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</si>
  <si>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</si>
  <si>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</si>
  <si>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</si>
  <si>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</si>
  <si>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</si>
  <si>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</si>
  <si>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</si>
  <si>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</si>
  <si>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</si>
  <si>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</si>
  <si>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</si>
  <si>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</si>
  <si>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</si>
  <si>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</si>
  <si>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</si>
  <si>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</si>
  <si>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</si>
  <si>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</si>
  <si>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</si>
  <si>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</si>
  <si>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</si>
  <si>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</si>
  <si>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</si>
  <si>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</si>
  <si>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</si>
  <si>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</si>
  <si>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</si>
  <si>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</si>
  <si>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</si>
  <si>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</si>
  <si>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</si>
  <si>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</si>
  <si>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</si>
  <si>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</si>
  <si>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</si>
  <si>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</si>
  <si>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</si>
  <si>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</si>
  <si>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</si>
  <si>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</si>
  <si>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</si>
  <si>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</si>
  <si>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</si>
  <si>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</si>
  <si>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</si>
  <si>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</si>
  <si>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</si>
  <si>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</si>
  <si>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</si>
  <si>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</si>
  <si>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</si>
  <si>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</si>
  <si>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</si>
  <si>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</si>
  <si>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</si>
  <si>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</si>
  <si>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</si>
  <si>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</si>
  <si>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</si>
  <si>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</si>
  <si>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</si>
  <si>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</si>
  <si>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</si>
  <si>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</si>
  <si>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</si>
  <si>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</si>
  <si>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</si>
  <si>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</si>
  <si>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</si>
  <si>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</si>
  <si>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</si>
  <si>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</si>
  <si>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</si>
  <si>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</si>
  <si>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</si>
  <si>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</si>
  <si>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</si>
  <si>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</si>
  <si>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</si>
  <si>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</si>
  <si>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</si>
  <si>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</si>
  <si>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</si>
  <si>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</si>
  <si>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</si>
  <si>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</si>
  <si>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</si>
  <si>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</si>
  <si>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</si>
  <si>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</si>
  <si>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</si>
  <si>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</si>
  <si>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</si>
  <si>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</si>
  <si>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</si>
  <si>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</si>
  <si>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</si>
  <si>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</si>
  <si>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</si>
  <si>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</si>
  <si>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比率は改善傾向にあるものの、100%に満たないため、水洗化率向上に向けた取り組みの強化のほか、使用料改定による自主財源の確保が必要となる。また、汚水処理原価の上昇を防ぐため、不明水対策や施設の維持管理費の削減など収入と支出の両面から見直しを行っていく。
　公営企業会計移行に伴い、今後はより詳細な経営分析が可能となることから、効果的に経営改善に向けた取り組みを進めていきたい。
</t>
    <rPh sb="66" eb="68">
      <t>カクホ</t>
    </rPh>
    <rPh sb="69" eb="71">
      <t>ヒツヨウ</t>
    </rPh>
    <rPh sb="143" eb="144">
      <t>トモナ</t>
    </rPh>
    <rPh sb="146" eb="148">
      <t>コンゴ</t>
    </rPh>
    <rPh sb="169" eb="172">
      <t>コウカテキ</t>
    </rPh>
    <phoneticPr fontId="4"/>
  </si>
  <si>
    <t>①収益化収支比率は、地方債償還金が大きいため100％に満たないが、償還のピークを過ぎることから、今後も改善傾向が続くと思われる。しかしながら、水洗化率が類似団体平均値を下回り、また、人口減少が進む現状において、十分な使用料収入を確保することが難しく、一般会計からの繰入金に頼らざるを得ない状況にある。今後は、適正な使用料を検討し、未収金の収納率向上や計画的な設備の維持管理による経費の削減に努める必要がある。
④企業債残高対事業規模比率は、地方債現在高の減少に伴い、引き続き改善が見込まれる。
⑤打切り決算に伴い未収金が大きくなったことにより100%を下回っている。
⑥汚水処理原価は、類似団体平均値より低い水準にあるが、人口減少による有収水量の低下や不明水の流入により上昇するおそれがある。不明水対策を実施し、汚水処理費を抑え、未接続世帯への加入促進に努める必要がある。
⑧水洗化率は、微増が続いているが、算定基礎数値である水洗化人口については微減傾向にある。安定した使用料収入を確保するため、未接続世帯への加入促進に努めていく。</t>
    <rPh sb="217" eb="219">
      <t>ヒリツ</t>
    </rPh>
    <rPh sb="368" eb="371">
      <t>ミセツゾク</t>
    </rPh>
    <rPh sb="371" eb="373">
      <t>セタイ</t>
    </rPh>
    <phoneticPr fontId="4"/>
  </si>
  <si>
    <t>　平成4年に旧琴丘町で供用開始した管渠が最も古く、28年が経過している。下水道管渠の標準耐用年数は50年であり、現状では管渠の更新が必要となるような大きな不具合は発生していない。
　今後は、下水道ストックマネジメント計画を策定し、管渠等の老朽化の状況を把握し、適切な維持管理の方針を定め、長寿命化に向けた取り組みを進めていく。</t>
    <rPh sb="91" eb="93">
      <t>コンゴ</t>
    </rPh>
    <rPh sb="111" eb="113">
      <t>サクテイ</t>
    </rPh>
    <rPh sb="117" eb="118">
      <t>トウ</t>
    </rPh>
    <rPh sb="141" eb="142">
      <t>サダ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</si>
</sst>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2" fillId="0" borderId="3" xfId="0" applyFont="1" applyBorder="1" applyAlignment="1">
      <alignment horizontal="justify" vertical="center"/>
    </xf>
    <xf numFmtId="0" fontId="12" fillId="0" borderId="4" xfId="0" applyFont="1" applyBorder="1" applyAlignment="1">
      <alignment horizontal="justify" vertical="center"/>
    </xf>
    <xf numFmtId="0" fontId="12" fillId="0" borderId="5" xfId="0" applyFont="1" applyBorder="1" applyAlignment="1">
      <alignment horizontal="justify" vertical="center"/>
    </xf>
    <xf numFmtId="0" fontId="12" fillId="0" borderId="6" xfId="0" applyFont="1" applyBorder="1" applyAlignment="1">
      <alignment horizontal="justify" vertical="center"/>
    </xf>
    <xf numFmtId="0" fontId="12" fillId="0" borderId="0" xfId="0" applyFont="1" applyBorder="1" applyAlignment="1">
      <alignment horizontal="justify" vertical="center"/>
    </xf>
    <xf numFmtId="0" fontId="12" fillId="0" borderId="7" xfId="0" applyFont="1" applyBorder="1" applyAlignment="1">
      <alignment horizontal="justify"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0.02</c:v>
                </c:pt>
              </c:numCache>
            </c:numRef>
          </c:val>
          <c:extLst>
            <c:ext xmlns:c16="http://schemas.microsoft.com/office/drawing/2014/chart" uri="{C3380CC4-5D6E-409C-BE32-E72D297353CC}">
              <c16:uniqueId val="{00000000-97B3-4B2A-8384-D7BE223E68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97B3-4B2A-8384-D7BE223E68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7D-4DE4-B953-E46D7F69B99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F57D-4DE4-B953-E46D7F69B99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68.19</c:v>
                </c:pt>
                <c:pt idx="1">
                  <c:v>69.3</c:v>
                </c:pt>
                <c:pt idx="2">
                  <c:v>70.22</c:v>
                </c:pt>
                <c:pt idx="3">
                  <c:v>71.959999999999994</c:v>
                </c:pt>
                <c:pt idx="4">
                  <c:v>73.2</c:v>
                </c:pt>
              </c:numCache>
            </c:numRef>
          </c:val>
          <c:extLst>
            <c:ext xmlns:c16="http://schemas.microsoft.com/office/drawing/2014/chart" uri="{C3380CC4-5D6E-409C-BE32-E72D297353CC}">
              <c16:uniqueId val="{00000000-3EFB-40E9-9107-7C865E3E10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3EFB-40E9-9107-7C865E3E10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58.89</c:v>
                </c:pt>
                <c:pt idx="1">
                  <c:v>59.63</c:v>
                </c:pt>
                <c:pt idx="2">
                  <c:v>73.69</c:v>
                </c:pt>
                <c:pt idx="3">
                  <c:v>74.41</c:v>
                </c:pt>
                <c:pt idx="4">
                  <c:v>75.239999999999995</c:v>
                </c:pt>
              </c:numCache>
            </c:numRef>
          </c:val>
          <c:extLst>
            <c:ext xmlns:c16="http://schemas.microsoft.com/office/drawing/2014/chart" uri="{C3380CC4-5D6E-409C-BE32-E72D297353CC}">
              <c16:uniqueId val="{00000000-A86B-4C84-AC74-DA140CDF79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6B-4C84-AC74-DA140CDF79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E0-4420-8FB1-E117F21220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E0-4420-8FB1-E117F21220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02-403B-AE79-D66B92FFD1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02-403B-AE79-D66B92FFD1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E1-4465-99DB-6081219713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E1-4465-99DB-6081219713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BB-498A-B111-6AFAEDC0B3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BB-498A-B111-6AFAEDC0B3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1482.29</c:v>
                </c:pt>
                <c:pt idx="1">
                  <c:v>1444.46</c:v>
                </c:pt>
                <c:pt idx="2">
                  <c:v>960.56</c:v>
                </c:pt>
                <c:pt idx="3">
                  <c:v>884.11</c:v>
                </c:pt>
                <c:pt idx="4">
                  <c:v>893.81</c:v>
                </c:pt>
              </c:numCache>
            </c:numRef>
          </c:val>
          <c:extLst>
            <c:ext xmlns:c16="http://schemas.microsoft.com/office/drawing/2014/chart" uri="{C3380CC4-5D6E-409C-BE32-E72D297353CC}">
              <c16:uniqueId val="{00000000-3319-4E2C-9EB6-C9D247C977E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319-4E2C-9EB6-C9D247C977E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49.87</c:v>
                </c:pt>
                <c:pt idx="1">
                  <c:v>50.93</c:v>
                </c:pt>
                <c:pt idx="2">
                  <c:v>100</c:v>
                </c:pt>
                <c:pt idx="3">
                  <c:v>100</c:v>
                </c:pt>
                <c:pt idx="4">
                  <c:v>91.92</c:v>
                </c:pt>
              </c:numCache>
            </c:numRef>
          </c:val>
          <c:extLst>
            <c:ext xmlns:c16="http://schemas.microsoft.com/office/drawing/2014/chart" uri="{C3380CC4-5D6E-409C-BE32-E72D297353CC}">
              <c16:uniqueId val="{00000000-EE25-4733-BEEE-C2EFF63F44E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EE25-4733-BEEE-C2EFF63F44E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305.64999999999998</c:v>
                </c:pt>
                <c:pt idx="1">
                  <c:v>300.33</c:v>
                </c:pt>
                <c:pt idx="2">
                  <c:v>154.71</c:v>
                </c:pt>
                <c:pt idx="3">
                  <c:v>154.82</c:v>
                </c:pt>
                <c:pt idx="4">
                  <c:v>158.09</c:v>
                </c:pt>
              </c:numCache>
            </c:numRef>
          </c:val>
          <c:extLst>
            <c:ext xmlns:c16="http://schemas.microsoft.com/office/drawing/2014/chart" uri="{C3380CC4-5D6E-409C-BE32-E72D297353CC}">
              <c16:uniqueId val="{00000000-5645-4DAD-BB4F-25302EC026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5645-4DAD-BB4F-25302EC026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K53" sqref="BK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三種町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16211</v>
      </c>
      <c r="AM8" s="51"/>
      <c r="AN8" s="51"/>
      <c r="AO8" s="51"/>
      <c r="AP8" s="51"/>
      <c r="AQ8" s="51"/>
      <c r="AR8" s="51"/>
      <c r="AS8" s="51"/>
      <c r="AT8" s="46">
        <f>データ!T6</f>
        <v>247.98</v>
      </c>
      <c r="AU8" s="46"/>
      <c r="AV8" s="46"/>
      <c r="AW8" s="46"/>
      <c r="AX8" s="46"/>
      <c r="AY8" s="46"/>
      <c r="AZ8" s="46"/>
      <c r="BA8" s="46"/>
      <c r="BB8" s="46">
        <f>データ!U6</f>
        <v>65.37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73</v>
      </c>
      <c r="Q10" s="46"/>
      <c r="R10" s="46"/>
      <c r="S10" s="46"/>
      <c r="T10" s="46"/>
      <c r="U10" s="46"/>
      <c r="V10" s="46"/>
      <c r="W10" s="46">
        <f>データ!Q6</f>
        <v>80.8</v>
      </c>
      <c r="X10" s="46"/>
      <c r="Y10" s="46"/>
      <c r="Z10" s="46"/>
      <c r="AA10" s="46"/>
      <c r="AB10" s="46"/>
      <c r="AC10" s="46"/>
      <c r="AD10" s="51">
        <f>データ!R6</f>
        <v>3080</v>
      </c>
      <c r="AE10" s="51"/>
      <c r="AF10" s="51"/>
      <c r="AG10" s="51"/>
      <c r="AH10" s="51"/>
      <c r="AI10" s="51"/>
      <c r="AJ10" s="51"/>
      <c r="AK10" s="2"/>
      <c r="AL10" s="51">
        <f>データ!V6</f>
        <v>11734</v>
      </c>
      <c r="AM10" s="51"/>
      <c r="AN10" s="51"/>
      <c r="AO10" s="51"/>
      <c r="AP10" s="51"/>
      <c r="AQ10" s="51"/>
      <c r="AR10" s="51"/>
      <c r="AS10" s="51"/>
      <c r="AT10" s="46">
        <f>データ!W6</f>
        <v>5.73</v>
      </c>
      <c r="AU10" s="46"/>
      <c r="AV10" s="46"/>
      <c r="AW10" s="46"/>
      <c r="AX10" s="46"/>
      <c r="AY10" s="46"/>
      <c r="AZ10" s="46"/>
      <c r="BA10" s="46"/>
      <c r="BB10" s="46">
        <f>データ!X6</f>
        <v>2047.82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5ZDbJ+zGQPYv3dgk4Dfvba6yH0Se5L2tsBLHA5kLV7UMg0njYaWZFUMqh/UPkq5GNL4QjYoZD/6727kBl++VZg==" saltValue="WLiQNV2M5pR1pAQ9XCKF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53481</v>
      </c>
      <c r="D6" s="33">
        <f t="shared" si="3"/>
        <v>47</v>
      </c>
      <c r="E6" s="33">
        <f t="shared" si="3"/>
        <v>17</v>
      </c>
      <c r="F6" s="33">
        <f t="shared" si="3"/>
        <v>4</v>
      </c>
      <c r="G6" s="33">
        <f t="shared" si="3"/>
        <v>0</v>
      </c>
      <c r="H6" s="33" t="str">
        <f t="shared" si="3"/>
        <v>秋田県　三種町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73</v>
      </c>
      <c r="Q6" s="34">
        <f t="shared" si="3"/>
        <v>80.8</v>
      </c>
      <c r="R6" s="34">
        <f t="shared" si="3"/>
        <v>3080</v>
      </c>
      <c r="S6" s="34">
        <f t="shared" si="3"/>
        <v>16211</v>
      </c>
      <c r="T6" s="34">
        <f t="shared" si="3"/>
        <v>247.98</v>
      </c>
      <c r="U6" s="34">
        <f t="shared" si="3"/>
        <v>65.37</v>
      </c>
      <c r="V6" s="34">
        <f t="shared" si="3"/>
        <v>11734</v>
      </c>
      <c r="W6" s="34">
        <f t="shared" si="3"/>
        <v>5.73</v>
      </c>
      <c r="X6" s="34">
        <f t="shared" si="3"/>
        <v>2047.82</v>
      </c>
      <c r="Y6" s="35">
        <f>IF(Y7="",NA(),Y7)</f>
        <v>58.89</v>
      </c>
      <c r="Z6" s="35">
        <f t="shared" ref="Z6:AH6" si="4">IF(Z7="",NA(),Z7)</f>
        <v>59.63</v>
      </c>
      <c r="AA6" s="35">
        <f t="shared" si="4"/>
        <v>73.69</v>
      </c>
      <c r="AB6" s="35">
        <f t="shared" si="4"/>
        <v>74.41</v>
      </c>
      <c r="AC6" s="35">
        <f t="shared" si="4"/>
        <v>75.239999999999995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1482.29</v>
      </c>
      <c r="BG6" s="35">
        <f t="shared" ref="BG6:BO6" si="7">IF(BG7="",NA(),BG7)</f>
        <v>1444.46</v>
      </c>
      <c r="BH6" s="35">
        <f t="shared" si="7"/>
        <v>960.56</v>
      </c>
      <c r="BI6" s="35">
        <f t="shared" si="7"/>
        <v>884.11</v>
      </c>
      <c r="BJ6" s="35">
        <f t="shared" si="7"/>
        <v>893.81</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49.87</v>
      </c>
      <c r="BR6" s="35">
        <f t="shared" ref="BR6:BZ6" si="8">IF(BR7="",NA(),BR7)</f>
        <v>50.93</v>
      </c>
      <c r="BS6" s="35">
        <f t="shared" si="8"/>
        <v>100</v>
      </c>
      <c r="BT6" s="35">
        <f t="shared" si="8"/>
        <v>100</v>
      </c>
      <c r="BU6" s="35">
        <f t="shared" si="8"/>
        <v>91.92</v>
      </c>
      <c r="BV6" s="35">
        <f t="shared" si="8"/>
        <v>66.22</v>
      </c>
      <c r="BW6" s="35">
        <f t="shared" si="8"/>
        <v>69.87</v>
      </c>
      <c r="BX6" s="35">
        <f t="shared" si="8"/>
        <v>74.3</v>
      </c>
      <c r="BY6" s="35">
        <f t="shared" si="8"/>
        <v>72.260000000000005</v>
      </c>
      <c r="BZ6" s="35">
        <f t="shared" si="8"/>
        <v>71.84</v>
      </c>
      <c r="CA6" s="34" t="str">
        <f>IF(CA7="","",IF(CA7="-","【-】","【"&amp;SUBSTITUTE(TEXT(CA7,"#,##0.00"),"-","△")&amp;"】"))</f>
        <v>【74.17】</v>
      </c>
      <c r="CB6" s="35">
        <f>IF(CB7="",NA(),CB7)</f>
        <v>305.64999999999998</v>
      </c>
      <c r="CC6" s="35">
        <f t="shared" ref="CC6:CK6" si="9">IF(CC7="",NA(),CC7)</f>
        <v>300.33</v>
      </c>
      <c r="CD6" s="35">
        <f t="shared" si="9"/>
        <v>154.71</v>
      </c>
      <c r="CE6" s="35">
        <f t="shared" si="9"/>
        <v>154.82</v>
      </c>
      <c r="CF6" s="35">
        <f t="shared" si="9"/>
        <v>158.09</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68.19</v>
      </c>
      <c r="CY6" s="35">
        <f t="shared" ref="CY6:DG6" si="11">IF(CY7="",NA(),CY7)</f>
        <v>69.3</v>
      </c>
      <c r="CZ6" s="35">
        <f t="shared" si="11"/>
        <v>70.22</v>
      </c>
      <c r="DA6" s="35">
        <f t="shared" si="11"/>
        <v>71.959999999999994</v>
      </c>
      <c r="DB6" s="35">
        <f t="shared" si="11"/>
        <v>73.2</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0.02</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53481</v>
      </c>
      <c r="D7" s="37">
        <v>47</v>
      </c>
      <c r="E7" s="37">
        <v>17</v>
      </c>
      <c r="F7" s="37">
        <v>4</v>
      </c>
      <c r="G7" s="37">
        <v>0</v>
      </c>
      <c r="H7" s="37" t="s">
        <v>98</v>
      </c>
      <c r="I7" s="37" t="s">
        <v>99</v>
      </c>
      <c r="J7" s="37" t="s">
        <v>100</v>
      </c>
      <c r="K7" s="37" t="s">
        <v>101</v>
      </c>
      <c r="L7" s="37" t="s">
        <v>102</v>
      </c>
      <c r="M7" s="37" t="s">
        <v>103</v>
      </c>
      <c r="N7" s="38" t="s">
        <v>104</v>
      </c>
      <c r="O7" s="38" t="s">
        <v>105</v>
      </c>
      <c r="P7" s="38">
        <v>73</v>
      </c>
      <c r="Q7" s="38">
        <v>80.8</v>
      </c>
      <c r="R7" s="38">
        <v>3080</v>
      </c>
      <c r="S7" s="38">
        <v>16211</v>
      </c>
      <c r="T7" s="38">
        <v>247.98</v>
      </c>
      <c r="U7" s="38">
        <v>65.37</v>
      </c>
      <c r="V7" s="38">
        <v>11734</v>
      </c>
      <c r="W7" s="38">
        <v>5.73</v>
      </c>
      <c r="X7" s="38">
        <v>2047.82</v>
      </c>
      <c r="Y7" s="38">
        <v>58.89</v>
      </c>
      <c r="Z7" s="38">
        <v>59.63</v>
      </c>
      <c r="AA7" s="38">
        <v>73.69</v>
      </c>
      <c r="AB7" s="38">
        <v>74.41</v>
      </c>
      <c r="AC7" s="38">
        <v>75.239999999999995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1482.29</v>
      </c>
      <c r="BG7" s="38">
        <v>1444.46</v>
      </c>
      <c r="BH7" s="38">
        <v>960.56</v>
      </c>
      <c r="BI7" s="38">
        <v>884.11</v>
      </c>
      <c r="BJ7" s="38">
        <v>893.81</v>
      </c>
      <c r="BK7" s="38">
        <v>1434.89</v>
      </c>
      <c r="BL7" s="38">
        <v>1298.9100000000001</v>
      </c>
      <c r="BM7" s="38">
        <v>1243.71</v>
      </c>
      <c r="BN7" s="38">
        <v>1194.1500000000001</v>
      </c>
      <c r="BO7" s="38">
        <v>1206.79</v>
      </c>
      <c r="BP7" s="38">
        <v>1218.7</v>
      </c>
      <c r="BQ7" s="38">
        <v>49.87</v>
      </c>
      <c r="BR7" s="38">
        <v>50.93</v>
      </c>
      <c r="BS7" s="38">
        <v>100</v>
      </c>
      <c r="BT7" s="38">
        <v>100</v>
      </c>
      <c r="BU7" s="38">
        <v>91.92</v>
      </c>
      <c r="BV7" s="38">
        <v>66.22</v>
      </c>
      <c r="BW7" s="38">
        <v>69.87</v>
      </c>
      <c r="BX7" s="38">
        <v>74.3</v>
      </c>
      <c r="BY7" s="38">
        <v>72.260000000000005</v>
      </c>
      <c r="BZ7" s="38">
        <v>71.84</v>
      </c>
      <c r="CA7" s="38">
        <v>74.17</v>
      </c>
      <c r="CB7" s="38">
        <v>305.64999999999998</v>
      </c>
      <c r="CC7" s="38">
        <v>300.33</v>
      </c>
      <c r="CD7" s="38">
        <v>154.71</v>
      </c>
      <c r="CE7" s="38">
        <v>154.82</v>
      </c>
      <c r="CF7" s="38">
        <v>158.09</v>
      </c>
      <c r="CG7" s="38">
        <v>246.72</v>
      </c>
      <c r="CH7" s="38">
        <v>234.96</v>
      </c>
      <c r="CI7" s="38">
        <v>221.81</v>
      </c>
      <c r="CJ7" s="38">
        <v>230.02</v>
      </c>
      <c r="CK7" s="38">
        <v>228.47</v>
      </c>
      <c r="CL7" s="38">
        <v>218.56</v>
      </c>
      <c r="CM7" s="38" t="s">
        <v>104</v>
      </c>
      <c r="CN7" s="38" t="s">
        <v>104</v>
      </c>
      <c r="CO7" s="38" t="s">
        <v>104</v>
      </c>
      <c r="CP7" s="38" t="s">
        <v>104</v>
      </c>
      <c r="CQ7" s="38" t="s">
        <v>104</v>
      </c>
      <c r="CR7" s="38">
        <v>41.35</v>
      </c>
      <c r="CS7" s="38">
        <v>42.9</v>
      </c>
      <c r="CT7" s="38">
        <v>43.36</v>
      </c>
      <c r="CU7" s="38">
        <v>42.56</v>
      </c>
      <c r="CV7" s="38">
        <v>42.47</v>
      </c>
      <c r="CW7" s="38">
        <v>42.86</v>
      </c>
      <c r="CX7" s="38">
        <v>68.19</v>
      </c>
      <c r="CY7" s="38">
        <v>69.3</v>
      </c>
      <c r="CZ7" s="38">
        <v>70.22</v>
      </c>
      <c r="DA7" s="38">
        <v>71.959999999999994</v>
      </c>
      <c r="DB7" s="38">
        <v>73.2</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0.02</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mitane</cp:lastModifiedBy>
  <cp:lastPrinted>2021-01-14T09:00:05Z</cp:lastPrinted>
  <dcterms:created xsi:type="dcterms:W3CDTF">2020-12-04T02:53:00Z</dcterms:created>
  <dcterms:modified xsi:type="dcterms:W3CDTF">2021-01-14T09:00:11Z</dcterms:modified>
  <cp:category/>
</cp:coreProperties>
</file>