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mitane\Desktop\"/>
    </mc:Choice>
  </mc:AlternateContent>
  <xr:revisionPtr revIDLastSave="0" documentId="13_ncr:1_{5E61A92E-3431-450D-9848-66019E244C4F}" xr6:coauthVersionLast="43" xr6:coauthVersionMax="43" xr10:uidLastSave="{00000000-0000-0000-0000-000000000000}"/>
  <workbookProtection workbookAlgorithmName="SHA-512" workbookHashValue="y71FabesAz5Qt3SZpvBm9HhbZsvE2lNSNxw5o6qBc7kCU3xqaVfQuTM4VpHgKidZ4Ijg97BP7r6Rhos5M2vyxQ==" workbookSaltValue="CUXzUPtqQMGoXaI1BZ+mWA=="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AT10" i="4"/>
  <c r="AL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<sst xmlns="http://schemas.openxmlformats.org/spreadsheetml/2006/main" count="233" uniqueCount="114">
  <si>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</si>
  <si>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</si>
  <si>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</si>
  <si>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</si>
  <si>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</si>
  <si>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</si>
  <si>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</si>
  <si>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</si>
  <si>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</si>
  <si>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</si>
  <si>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</si>
  <si>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</si>
  <si>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</si>
  <si>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</si>
  <si>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</si>
  <si>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</si>
  <si>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</si>
  <si>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</si>
  <si>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</si>
  <si>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</si>
  <si>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</si>
  <si>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</si>
  <si>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</si>
  <si>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</si>
  <si>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</si>
  <si>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</si>
  <si>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</si>
  <si>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</si>
  <si>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</si>
  <si>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</si>
  <si>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</si>
  <si>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</si>
  <si>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</si>
  <si>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</si>
  <si>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</si>
  <si>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</si>
  <si>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</si>
  <si>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</si>
  <si>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</si>
  <si>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</si>
  <si>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</si>
  <si>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</si>
  <si>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</si>
  <si>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</si>
  <si>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</si>
  <si>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</si>
  <si>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</si>
  <si>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</si>
  <si>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</si>
  <si>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</si>
  <si>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</si>
  <si>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</si>
  <si>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</si>
  <si>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</si>
  <si>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</si>
  <si>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</si>
  <si>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</si>
  <si>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</si>
  <si>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</si>
  <si>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</si>
  <si>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</si>
  <si>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</si>
  <si>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</si>
  <si>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</si>
  <si>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</si>
  <si>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</si>
  <si>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</si>
  <si>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</si>
  <si>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</si>
  <si>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</si>
  <si>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</si>
  <si>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</si>
  <si>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</si>
  <si>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</si>
  <si>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</si>
  <si>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</si>
  <si>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</si>
  <si>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</si>
  <si>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</si>
  <si>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</si>
  <si>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</si>
  <si>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</si>
  <si>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</si>
  <si>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</si>
  <si>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</si>
  <si>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</si>
  <si>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</si>
  <si>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</si>
  <si>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</si>
  <si>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</si>
  <si>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</si>
  <si>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</si>
  <si>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</si>
  <si>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</si>
  <si>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</si>
  <si>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</si>
  <si>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</si>
  <si>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</si>
  <si>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</si>
  <si>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</si>
  <si>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</si>
  <si>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</si>
  <si>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</si>
  <si>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</si>
  <si>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</si>
  <si>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</si>
  <si>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</si>
  <si>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</si>
  <si>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</si>
  <si>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</si>
  <si>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</si>
  <si>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平成４年に旧琴丘町で供用開始した管渠が最も古く、２７年が経過している。下水道管渠の標準耐用年数は５０年であり、現状では管渠の更新が必要となるような大きな不具合は発生していない。
　今後は、下水道ストックマネジメント計画を策定し、管渠等の点検調査により老朽化の状況の把握や適切な維持管理の方針を定め、長寿命化を図っていく。
</t>
    <phoneticPr fontId="4"/>
  </si>
  <si>
    <t xml:space="preserve">　収益的収支比率は改善傾向にあるものの、100%に満たないため、水洗化率向上に向けた取り組みの強化のほか、使用料改定による自主財源の確保が必要となる。また、汚水処理原価の上昇を防ぐため、不明水対策や施設の維持管理費の削減など収入と支出の両面から見直しを行っていく。
　公営企業会計移行後は、より詳細な経営分析が可能となることから、効率的に経営改善に向けた取り組みを進めていきたい。
</t>
    <phoneticPr fontId="4"/>
  </si>
  <si>
    <t>①収益化収支比率は、地方債償還金が大きいため100％に満たないが、償還のピークを過ぎることから引き続き改善が見込まれる。しかしながら、水洗化率が類似団体平均値を下回り、また、人口減少が進む現状において、十分な使用料収入を確保することが難しく、一般会計からの繰入金等に頼らざるを得ない状況である。今後は、適正な使用料を検討し、未収金の収納率向上や計画的な設備の維持管理による経費の削減に努める必要がある。
④企業債残高対事業規模比較は、地方債現在高の減少に伴い、引き続き改善が見込まれる。
⑤汚水処理に係る費用は使用料収入で賄えているが、今後も適正な使用料収入の確保及び汚水処理費の削減に努めていく。
⑥汚水処理原価は、類似団体平均値より低い水準にあるが、人口減少による有収水量の低下や不明水の流入により上昇するおそれがある。不明水対策を実施し、汚水処理費を抑え、下水道への加入促進に努める必要がある。
⑧水洗化率は、微増が続いているが、算定基礎数値である水洗化人口については横ばい、あるいは微減傾向にある。安定した使用料収入を確保するため、未接続世帯への加入促進に努めていく。</t>
    <rPh sb="47" eb="48">
      <t>ヒ</t>
    </rPh>
    <rPh sb="49" eb="50">
      <t>ツヅ</t>
    </rPh>
    <rPh sb="51" eb="53">
      <t>カイゼン</t>
    </rPh>
    <rPh sb="54" eb="56">
      <t>ミコ</t>
    </rPh>
    <rPh sb="431" eb="433">
      <t>スイセン</t>
    </rPh>
    <rPh sb="433" eb="434">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</si>
</sst>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AB-46CD-B3BD-4414287B01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54AB-46CD-B3BD-4414287B01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67-4DC8-AD57-8AF091A6BE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4667-4DC8-AD57-8AF091A6BE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67.37</c:v>
                </c:pt>
                <c:pt idx="1">
                  <c:v>68.19</c:v>
                </c:pt>
                <c:pt idx="2">
                  <c:v>69.3</c:v>
                </c:pt>
                <c:pt idx="3">
                  <c:v>70.22</c:v>
                </c:pt>
                <c:pt idx="4">
                  <c:v>71.959999999999994</c:v>
                </c:pt>
              </c:numCache>
            </c:numRef>
          </c:val>
          <c:extLst>
            <c:ext xmlns:c16="http://schemas.microsoft.com/office/drawing/2014/chart" uri="{C3380CC4-5D6E-409C-BE32-E72D297353CC}">
              <c16:uniqueId val="{00000000-4886-4E5F-AE1D-0C7DC469B5B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4886-4E5F-AE1D-0C7DC469B5B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56.08</c:v>
                </c:pt>
                <c:pt idx="1">
                  <c:v>58.89</c:v>
                </c:pt>
                <c:pt idx="2">
                  <c:v>59.63</c:v>
                </c:pt>
                <c:pt idx="3">
                  <c:v>73.69</c:v>
                </c:pt>
                <c:pt idx="4">
                  <c:v>74.41</c:v>
                </c:pt>
              </c:numCache>
            </c:numRef>
          </c:val>
          <c:extLst>
            <c:ext xmlns:c16="http://schemas.microsoft.com/office/drawing/2014/chart" uri="{C3380CC4-5D6E-409C-BE32-E72D297353CC}">
              <c16:uniqueId val="{00000000-FF3B-4959-BA71-D4114081EA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3B-4959-BA71-D4114081EA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01-4C30-B409-C7F8A7B8C2C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01-4C30-B409-C7F8A7B8C2C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0E-4D3E-B057-6C1BBA64F9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0E-4D3E-B057-6C1BBA64F9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1D-41CB-A599-20455C1D028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1D-41CB-A599-20455C1D028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24-439B-B873-A493ADA74E5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24-439B-B873-A493ADA74E5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1937.28</c:v>
                </c:pt>
                <c:pt idx="1">
                  <c:v>1482.29</c:v>
                </c:pt>
                <c:pt idx="2">
                  <c:v>1444.46</c:v>
                </c:pt>
                <c:pt idx="3">
                  <c:v>960.56</c:v>
                </c:pt>
                <c:pt idx="4">
                  <c:v>884.11</c:v>
                </c:pt>
              </c:numCache>
            </c:numRef>
          </c:val>
          <c:extLst>
            <c:ext xmlns:c16="http://schemas.microsoft.com/office/drawing/2014/chart" uri="{C3380CC4-5D6E-409C-BE32-E72D297353CC}">
              <c16:uniqueId val="{00000000-F0E2-47DB-8605-37108CF9A92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F0E2-47DB-8605-37108CF9A92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48.74</c:v>
                </c:pt>
                <c:pt idx="1">
                  <c:v>49.87</c:v>
                </c:pt>
                <c:pt idx="2">
                  <c:v>50.93</c:v>
                </c:pt>
                <c:pt idx="3">
                  <c:v>100</c:v>
                </c:pt>
                <c:pt idx="4">
                  <c:v>100</c:v>
                </c:pt>
              </c:numCache>
            </c:numRef>
          </c:val>
          <c:extLst>
            <c:ext xmlns:c16="http://schemas.microsoft.com/office/drawing/2014/chart" uri="{C3380CC4-5D6E-409C-BE32-E72D297353CC}">
              <c16:uniqueId val="{00000000-89A4-4180-8E84-B9833463743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89A4-4180-8E84-B9833463743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297.04000000000002</c:v>
                </c:pt>
                <c:pt idx="1">
                  <c:v>305.64999999999998</c:v>
                </c:pt>
                <c:pt idx="2">
                  <c:v>300.33</c:v>
                </c:pt>
                <c:pt idx="3">
                  <c:v>154.71</c:v>
                </c:pt>
                <c:pt idx="4">
                  <c:v>154.82</c:v>
                </c:pt>
              </c:numCache>
            </c:numRef>
          </c:val>
          <c:extLst>
            <c:ext xmlns:c16="http://schemas.microsoft.com/office/drawing/2014/chart" uri="{C3380CC4-5D6E-409C-BE32-E72D297353CC}">
              <c16:uniqueId val="{00000000-C6D4-4B88-9BE4-1AF4CCB069D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C6D4-4B88-9BE4-1AF4CCB069D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三種町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16693</v>
      </c>
      <c r="AM8" s="50"/>
      <c r="AN8" s="50"/>
      <c r="AO8" s="50"/>
      <c r="AP8" s="50"/>
      <c r="AQ8" s="50"/>
      <c r="AR8" s="50"/>
      <c r="AS8" s="50"/>
      <c r="AT8" s="45">
        <f>データ!T6</f>
        <v>247.98</v>
      </c>
      <c r="AU8" s="45"/>
      <c r="AV8" s="45"/>
      <c r="AW8" s="45"/>
      <c r="AX8" s="45"/>
      <c r="AY8" s="45"/>
      <c r="AZ8" s="45"/>
      <c r="BA8" s="45"/>
      <c r="BB8" s="45">
        <f>データ!U6</f>
        <v>67.319999999999993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72.97</v>
      </c>
      <c r="Q10" s="45"/>
      <c r="R10" s="45"/>
      <c r="S10" s="45"/>
      <c r="T10" s="45"/>
      <c r="U10" s="45"/>
      <c r="V10" s="45"/>
      <c r="W10" s="45">
        <f>データ!Q6</f>
        <v>77.75</v>
      </c>
      <c r="X10" s="45"/>
      <c r="Y10" s="45"/>
      <c r="Z10" s="45"/>
      <c r="AA10" s="45"/>
      <c r="AB10" s="45"/>
      <c r="AC10" s="45"/>
      <c r="AD10" s="50">
        <f>データ!R6</f>
        <v>3020</v>
      </c>
      <c r="AE10" s="50"/>
      <c r="AF10" s="50"/>
      <c r="AG10" s="50"/>
      <c r="AH10" s="50"/>
      <c r="AI10" s="50"/>
      <c r="AJ10" s="50"/>
      <c r="AK10" s="2"/>
      <c r="AL10" s="50">
        <f>データ!V6</f>
        <v>12056</v>
      </c>
      <c r="AM10" s="50"/>
      <c r="AN10" s="50"/>
      <c r="AO10" s="50"/>
      <c r="AP10" s="50"/>
      <c r="AQ10" s="50"/>
      <c r="AR10" s="50"/>
      <c r="AS10" s="50"/>
      <c r="AT10" s="45">
        <f>データ!W6</f>
        <v>5.73</v>
      </c>
      <c r="AU10" s="45"/>
      <c r="AV10" s="45"/>
      <c r="AW10" s="45"/>
      <c r="AX10" s="45"/>
      <c r="AY10" s="45"/>
      <c r="AZ10" s="45"/>
      <c r="BA10" s="45"/>
      <c r="BB10" s="45">
        <f>データ!X6</f>
        <v>2104.0100000000002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sU1E+7/kqd9a98K2/djaVmqe5Z1FeFBvuMDMU8irmRRCN2BR5MBWDTuoaMDXbhzUT9NzygXWwpv0QOah2+j5Pg==" saltValue="4wN/k3gTDearpZ+T3LhNJ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53481</v>
      </c>
      <c r="D6" s="33">
        <f t="shared" si="3"/>
        <v>47</v>
      </c>
      <c r="E6" s="33">
        <f t="shared" si="3"/>
        <v>17</v>
      </c>
      <c r="F6" s="33">
        <f t="shared" si="3"/>
        <v>4</v>
      </c>
      <c r="G6" s="33">
        <f t="shared" si="3"/>
        <v>0</v>
      </c>
      <c r="H6" s="33" t="str">
        <f t="shared" si="3"/>
        <v>秋田県　三種町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72.97</v>
      </c>
      <c r="Q6" s="34">
        <f t="shared" si="3"/>
        <v>77.75</v>
      </c>
      <c r="R6" s="34">
        <f t="shared" si="3"/>
        <v>3020</v>
      </c>
      <c r="S6" s="34">
        <f t="shared" si="3"/>
        <v>16693</v>
      </c>
      <c r="T6" s="34">
        <f t="shared" si="3"/>
        <v>247.98</v>
      </c>
      <c r="U6" s="34">
        <f t="shared" si="3"/>
        <v>67.319999999999993</v>
      </c>
      <c r="V6" s="34">
        <f t="shared" si="3"/>
        <v>12056</v>
      </c>
      <c r="W6" s="34">
        <f t="shared" si="3"/>
        <v>5.73</v>
      </c>
      <c r="X6" s="34">
        <f t="shared" si="3"/>
        <v>2104.0100000000002</v>
      </c>
      <c r="Y6" s="35">
        <f>IF(Y7="",NA(),Y7)</f>
        <v>56.08</v>
      </c>
      <c r="Z6" s="35">
        <f t="shared" ref="Z6:AH6" si="4">IF(Z7="",NA(),Z7)</f>
        <v>58.89</v>
      </c>
      <c r="AA6" s="35">
        <f t="shared" si="4"/>
        <v>59.63</v>
      </c>
      <c r="AB6" s="35">
        <f t="shared" si="4"/>
        <v>73.69</v>
      </c>
      <c r="AC6" s="35">
        <f t="shared" si="4"/>
        <v>74.41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1937.28</v>
      </c>
      <c r="BG6" s="35">
        <f t="shared" ref="BG6:BO6" si="7">IF(BG7="",NA(),BG7)</f>
        <v>1482.29</v>
      </c>
      <c r="BH6" s="35">
        <f t="shared" si="7"/>
        <v>1444.46</v>
      </c>
      <c r="BI6" s="35">
        <f t="shared" si="7"/>
        <v>960.56</v>
      </c>
      <c r="BJ6" s="35">
        <f t="shared" si="7"/>
        <v>884.11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48.74</v>
      </c>
      <c r="BR6" s="35">
        <f t="shared" ref="BR6:BZ6" si="8">IF(BR7="",NA(),BR7)</f>
        <v>49.87</v>
      </c>
      <c r="BS6" s="35">
        <f t="shared" si="8"/>
        <v>50.93</v>
      </c>
      <c r="BT6" s="35">
        <f t="shared" si="8"/>
        <v>100</v>
      </c>
      <c r="BU6" s="35">
        <f t="shared" si="8"/>
        <v>100</v>
      </c>
      <c r="BV6" s="35">
        <f t="shared" si="8"/>
        <v>66.56</v>
      </c>
      <c r="BW6" s="35">
        <f t="shared" si="8"/>
        <v>66.22</v>
      </c>
      <c r="BX6" s="35">
        <f t="shared" si="8"/>
        <v>69.87</v>
      </c>
      <c r="BY6" s="35">
        <f t="shared" si="8"/>
        <v>74.3</v>
      </c>
      <c r="BZ6" s="35">
        <f t="shared" si="8"/>
        <v>72.260000000000005</v>
      </c>
      <c r="CA6" s="34" t="str">
        <f>IF(CA7="","",IF(CA7="-","【-】","【"&amp;SUBSTITUTE(TEXT(CA7,"#,##0.00"),"-","△")&amp;"】"))</f>
        <v>【74.48】</v>
      </c>
      <c r="CB6" s="35">
        <f>IF(CB7="",NA(),CB7)</f>
        <v>297.04000000000002</v>
      </c>
      <c r="CC6" s="35">
        <f t="shared" ref="CC6:CK6" si="9">IF(CC7="",NA(),CC7)</f>
        <v>305.64999999999998</v>
      </c>
      <c r="CD6" s="35">
        <f t="shared" si="9"/>
        <v>300.33</v>
      </c>
      <c r="CE6" s="35">
        <f t="shared" si="9"/>
        <v>154.71</v>
      </c>
      <c r="CF6" s="35">
        <f t="shared" si="9"/>
        <v>154.82</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67.37</v>
      </c>
      <c r="CY6" s="35">
        <f t="shared" ref="CY6:DG6" si="11">IF(CY7="",NA(),CY7)</f>
        <v>68.19</v>
      </c>
      <c r="CZ6" s="35">
        <f t="shared" si="11"/>
        <v>69.3</v>
      </c>
      <c r="DA6" s="35">
        <f t="shared" si="11"/>
        <v>70.22</v>
      </c>
      <c r="DB6" s="35">
        <f t="shared" si="11"/>
        <v>71.959999999999994</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53481</v>
      </c>
      <c r="D7" s="37">
        <v>47</v>
      </c>
      <c r="E7" s="37">
        <v>17</v>
      </c>
      <c r="F7" s="37">
        <v>4</v>
      </c>
      <c r="G7" s="37">
        <v>0</v>
      </c>
      <c r="H7" s="37" t="s">
        <v>98</v>
      </c>
      <c r="I7" s="37" t="s">
        <v>99</v>
      </c>
      <c r="J7" s="37" t="s">
        <v>100</v>
      </c>
      <c r="K7" s="37" t="s">
        <v>101</v>
      </c>
      <c r="L7" s="37" t="s">
        <v>102</v>
      </c>
      <c r="M7" s="37" t="s">
        <v>103</v>
      </c>
      <c r="N7" s="38" t="s">
        <v>104</v>
      </c>
      <c r="O7" s="38" t="s">
        <v>105</v>
      </c>
      <c r="P7" s="38">
        <v>72.97</v>
      </c>
      <c r="Q7" s="38">
        <v>77.75</v>
      </c>
      <c r="R7" s="38">
        <v>3020</v>
      </c>
      <c r="S7" s="38">
        <v>16693</v>
      </c>
      <c r="T7" s="38">
        <v>247.98</v>
      </c>
      <c r="U7" s="38">
        <v>67.319999999999993</v>
      </c>
      <c r="V7" s="38">
        <v>12056</v>
      </c>
      <c r="W7" s="38">
        <v>5.73</v>
      </c>
      <c r="X7" s="38">
        <v>2104.0100000000002</v>
      </c>
      <c r="Y7" s="38">
        <v>56.08</v>
      </c>
      <c r="Z7" s="38">
        <v>58.89</v>
      </c>
      <c r="AA7" s="38">
        <v>59.63</v>
      </c>
      <c r="AB7" s="38">
        <v>73.69</v>
      </c>
      <c r="AC7" s="38">
        <v>74.41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1937.28</v>
      </c>
      <c r="BG7" s="38">
        <v>1482.29</v>
      </c>
      <c r="BH7" s="38">
        <v>1444.46</v>
      </c>
      <c r="BI7" s="38">
        <v>960.56</v>
      </c>
      <c r="BJ7" s="38">
        <v>884.11</v>
      </c>
      <c r="BK7" s="38">
        <v>1436</v>
      </c>
      <c r="BL7" s="38">
        <v>1434.89</v>
      </c>
      <c r="BM7" s="38">
        <v>1298.9100000000001</v>
      </c>
      <c r="BN7" s="38">
        <v>1243.71</v>
      </c>
      <c r="BO7" s="38">
        <v>1194.1500000000001</v>
      </c>
      <c r="BP7" s="38">
        <v>1209.4000000000001</v>
      </c>
      <c r="BQ7" s="38">
        <v>48.74</v>
      </c>
      <c r="BR7" s="38">
        <v>49.87</v>
      </c>
      <c r="BS7" s="38">
        <v>50.93</v>
      </c>
      <c r="BT7" s="38">
        <v>100</v>
      </c>
      <c r="BU7" s="38">
        <v>100</v>
      </c>
      <c r="BV7" s="38">
        <v>66.56</v>
      </c>
      <c r="BW7" s="38">
        <v>66.22</v>
      </c>
      <c r="BX7" s="38">
        <v>69.87</v>
      </c>
      <c r="BY7" s="38">
        <v>74.3</v>
      </c>
      <c r="BZ7" s="38">
        <v>72.260000000000005</v>
      </c>
      <c r="CA7" s="38">
        <v>74.48</v>
      </c>
      <c r="CB7" s="38">
        <v>297.04000000000002</v>
      </c>
      <c r="CC7" s="38">
        <v>305.64999999999998</v>
      </c>
      <c r="CD7" s="38">
        <v>300.33</v>
      </c>
      <c r="CE7" s="38">
        <v>154.71</v>
      </c>
      <c r="CF7" s="38">
        <v>154.82</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67.37</v>
      </c>
      <c r="CY7" s="38">
        <v>68.19</v>
      </c>
      <c r="CZ7" s="38">
        <v>69.3</v>
      </c>
      <c r="DA7" s="38">
        <v>70.22</v>
      </c>
      <c r="DB7" s="38">
        <v>71.959999999999994</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mitane</cp:lastModifiedBy>
  <cp:lastPrinted>2020-01-21T07:47:11Z</cp:lastPrinted>
  <dcterms:created xsi:type="dcterms:W3CDTF">2019-12-05T05:10:27Z</dcterms:created>
  <dcterms:modified xsi:type="dcterms:W3CDTF">2020-03-05T00:35:25Z</dcterms:modified>
  <cp:category/>
</cp:coreProperties>
</file>