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mitane\Desktop\【経営比較分析表】2019_053481_47_1718\【経営比較分析表】2019_053481_47_1718\"/>
    </mc:Choice>
  </mc:AlternateContent>
  <xr:revisionPtr revIDLastSave="0" documentId="13_ncr:1_{4F0B4AF0-D0E0-4C86-9F2A-B72C54549F08}" xr6:coauthVersionLast="43" xr6:coauthVersionMax="43" xr10:uidLastSave="{00000000-0000-0000-0000-000000000000}"/>
  <workbookProtection workbookAlgorithmName="SHA-512" workbookHashValue="D28nsbruUpOb2uCPb8i7iuB0o/aKpH6OY6k6PsRinF8khPh+e965LqlDqtXiCSJ6MMAw40KcVu4wiBTVi8c9fg==" workbookSaltValue="7B1W/DFuoOl4dB3/zKQmog==" workbookSpinCount="100000" lockStructure="1"/>
  <bookViews>
    <workbookView xWindow="-120" yWindow="-120" windowWidth="20730" windowHeight="1131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AL8" i="4" s="1"/>
  <c r="R6" i="5"/>
  <c r="Q6" i="5"/>
  <c r="W10" i="4" s="1"/>
  <c r="P6" i="5"/>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BB10" i="4"/>
  <c r="AL10" i="4"/>
  <c r="AD10" i="4"/>
  <c r="P10" i="4"/>
  <c r="AT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<sst xmlns="http://schemas.openxmlformats.org/spreadsheetml/2006/main" count="236" uniqueCount="120">
  <si>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</si>
  <si>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</si>
  <si>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</si>
  <si>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</si>
  <si>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</si>
  <si>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</si>
  <si>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</si>
  <si>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</si>
  <si>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</si>
  <si>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</si>
  <si>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</si>
  <si>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</si>
  <si>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</si>
  <si>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</si>
  <si>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</si>
  <si>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</si>
  <si>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</si>
  <si>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</si>
  <si>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</si>
  <si>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</si>
  <si>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</si>
  <si>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</si>
  <si>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</si>
  <si>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</si>
  <si>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</si>
  <si>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</si>
  <si>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</si>
  <si>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</si>
  <si>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</si>
  <si>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</si>
  <si>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</si>
  <si>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</si>
  <si>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</si>
  <si>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</si>
  <si>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</si>
  <si>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</si>
  <si>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</si>
  <si>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</si>
  <si>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</si>
  <si>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</si>
  <si>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</si>
  <si>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</si>
  <si>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</si>
  <si>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</si>
  <si>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</si>
  <si>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</si>
  <si>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</si>
  <si>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</si>
  <si>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</si>
  <si>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</si>
  <si>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</si>
  <si>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</si>
  <si>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</si>
  <si>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</si>
  <si>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</si>
  <si>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</si>
  <si>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</si>
  <si>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</si>
  <si>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</si>
  <si>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</si>
  <si>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</si>
  <si>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</si>
  <si>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</si>
  <si>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</si>
  <si>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</si>
  <si>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</si>
  <si>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</si>
  <si>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</si>
  <si>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</si>
  <si>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</si>
  <si>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</si>
  <si>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</si>
  <si>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</si>
  <si>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</si>
  <si>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</si>
  <si>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</si>
  <si>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</si>
  <si>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</si>
  <si>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</si>
  <si>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</si>
  <si>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</si>
  <si>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</si>
  <si>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</si>
  <si>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</si>
  <si>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</si>
  <si>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</si>
  <si>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</si>
  <si>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</si>
  <si>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</si>
  <si>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</si>
  <si>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</si>
  <si>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</si>
  <si>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</si>
  <si>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</si>
  <si>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</si>
  <si>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</si>
  <si>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</si>
  <si>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</si>
  <si>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三種町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</si>
  <si>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</si>
  <si>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</si>
  <si>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</si>
  <si>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</si>
  <si>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</si>
  <si>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</si>
  <si>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</si>
  <si>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</si>
  <si>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</si>
  <si>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</si>
  <si>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</si>
  <si>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</si>
  <si>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</si>
  <si>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</si>
  <si>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</si>
  <si>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</si>
  <si>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</si>
  <si>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</si>
  <si>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①平成23年度から新たに下岩川処理場が供用開始となり、また、既存の処理場においては八郎湖の水質保全のため、耐用年数を待たずに機能強化による施設の更新を行っている。そのため、建設改良費に係る地方債償還金の負担が大きくなり、100％を下回っている。
　また、水洗化率が低い水準で推移しており、十分な使用料収入を確保することが難しく、一般会計からの繰入金に頼らざるを得ない状況にある。
④企業債残高は減少しているが、農業集落排水区域から下水道区域への統合や打切り決算に伴い、使用料収入が減少したため比率が上昇している。
⑤処理場の修繕費が大きく減少したため、経費回収率は改善しているが、未接続世帯への加入促進等により使用料収入の増加に努める必要がある。
⑥有収水量が増加し、処理場の修繕費が減少したため汚水処理原価は低くなっている。今後も水洗化率の改善等により有収水量の増加に努める必要がある。
⑦水洗化率が低い水準にあり、現状ではマンホールポンプや処理場の能力が過剰となっている。施設の耐用年数を踏まえながら、施設の能力の見直しや維持管理費の削減に努める必要がある。
⑧水洗化率は微増傾向にあるが、類似団体平均値と比べ低い水準にある。未接続世帯への加入促進に努める必要がある。
</t>
    <rPh sb="12" eb="15">
      <t>シモイワカワ</t>
    </rPh>
    <rPh sb="115" eb="117">
      <t>シタマワ</t>
    </rPh>
    <rPh sb="225" eb="227">
      <t>ウチキ</t>
    </rPh>
    <rPh sb="228" eb="230">
      <t>ケッサン</t>
    </rPh>
    <rPh sb="258" eb="261">
      <t>ショリジョウ</t>
    </rPh>
    <rPh sb="262" eb="265">
      <t>シュウゼンヒ</t>
    </rPh>
    <rPh sb="266" eb="267">
      <t>オオ</t>
    </rPh>
    <rPh sb="269" eb="271">
      <t>ゲンショウ</t>
    </rPh>
    <rPh sb="282" eb="284">
      <t>カイゼン</t>
    </rPh>
    <rPh sb="290" eb="293">
      <t>ミセツゾク</t>
    </rPh>
    <rPh sb="293" eb="295">
      <t>セタイ</t>
    </rPh>
    <rPh sb="297" eb="299">
      <t>カニュウ</t>
    </rPh>
    <rPh sb="299" eb="301">
      <t>ソクシン</t>
    </rPh>
    <rPh sb="301" eb="302">
      <t>トウ</t>
    </rPh>
    <rPh sb="330" eb="332">
      <t>ゾウカ</t>
    </rPh>
    <rPh sb="334" eb="337">
      <t>ショリジョウ</t>
    </rPh>
    <rPh sb="338" eb="341">
      <t>シュウゼンヒ</t>
    </rPh>
    <rPh sb="342" eb="344">
      <t>ゲンショウ</t>
    </rPh>
    <rPh sb="355" eb="356">
      <t>ヒク</t>
    </rPh>
    <rPh sb="363" eb="365">
      <t>コンゴ</t>
    </rPh>
    <rPh sb="373" eb="374">
      <t>トウ</t>
    </rPh>
    <phoneticPr fontId="4"/>
  </si>
  <si>
    <t xml:space="preserve"> 有収水量は減少傾向にあり、水洗化率は低迷していることから、十分な使用料収入が確保できず、厳しい経営状況である。地道に水洗化率の向上に努め、使用料改定による自主財源の増収を図りながら、施設能力の見直しにより維持管理費を抑制するなど収入と支出の両面から経営の健全化を目指す。
　また、企業会計移行に伴い、今後はより詳細な経営分析が可能となることから、効果的に経営改善に向けた取り組みを進めていきたい。</t>
    <rPh sb="6" eb="8">
      <t>ゲンショウ</t>
    </rPh>
    <rPh sb="8" eb="10">
      <t>ケイコウ</t>
    </rPh>
    <rPh sb="141" eb="143">
      <t>キギョウ</t>
    </rPh>
    <rPh sb="143" eb="145">
      <t>カイケイ</t>
    </rPh>
    <rPh sb="145" eb="147">
      <t>イコウ</t>
    </rPh>
    <rPh sb="148" eb="149">
      <t>トモナ</t>
    </rPh>
    <rPh sb="151" eb="153">
      <t>コンゴ</t>
    </rPh>
    <rPh sb="156" eb="158">
      <t>ショウサイ</t>
    </rPh>
    <rPh sb="159" eb="161">
      <t>ケイエイ</t>
    </rPh>
    <rPh sb="161" eb="163">
      <t>ブンセキ</t>
    </rPh>
    <rPh sb="164" eb="166">
      <t>カノウ</t>
    </rPh>
    <rPh sb="174" eb="177">
      <t>コウカテキ</t>
    </rPh>
    <rPh sb="178" eb="180">
      <t>ケイエイ</t>
    </rPh>
    <rPh sb="180" eb="182">
      <t>カイゼン</t>
    </rPh>
    <rPh sb="183" eb="184">
      <t>ム</t>
    </rPh>
    <rPh sb="186" eb="187">
      <t>ト</t>
    </rPh>
    <rPh sb="188" eb="189">
      <t>ク</t>
    </rPh>
    <rPh sb="191" eb="192">
      <t>スス</t>
    </rPh>
    <phoneticPr fontId="4"/>
  </si>
  <si>
    <t xml:space="preserve"> 平成9年に旧八竜町で供用開始した管渠が最も古く、23年が経過している。管渠の標準耐用年数は50年であり、現状では管渠の更新が必要となるような大きな不具合は発生していないが、マンホールポンプ等については、耐用年数を経過している設備があるため、計画的に更新を行う必要がある。
 今後は、施設の在り方を検討するため、機能診断調査や最適整備構想を策定し、長寿命化に向けた取り組みを進めていく。
</t>
    <rPh sb="121" eb="123">
      <t>ケイカク</t>
    </rPh>
    <rPh sb="123" eb="124">
      <t>テキ</t>
    </rPh>
    <rPh sb="125" eb="127">
      <t>コウシン</t>
    </rPh>
    <rPh sb="128" eb="129">
      <t>オコナ</t>
    </rPh>
    <rPh sb="130" eb="132">
      <t>ヒツヨウ</t>
    </rPh>
    <rPh sb="138" eb="140">
      <t>コンゴ</t>
    </rPh>
    <rPh sb="145" eb="146">
      <t>ア</t>
    </rPh>
    <rPh sb="147" eb="148">
      <t>カタ</t>
    </rPh>
    <rPh sb="149" eb="151">
      <t>ケントウ</t>
    </rPh>
    <rPh sb="170" eb="172">
      <t>サクテイ</t>
    </rPh>
    <rPh sb="187" eb="188">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</si>
</sst>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Border="1" applyAlignment="1" applyProtection="1">
      <alignment horizontal="justify" vertical="top" wrapText="1"/>
      <protection locked="0"/>
    </xf>
    <xf numFmtId="0" fontId="5" fillId="0" borderId="0" xfId="0" applyFont="1" applyAlignment="1" applyProtection="1">
      <alignment horizontal="justify" vertical="top" wrapText="1"/>
      <protection locked="0"/>
    </xf>
    <xf numFmtId="0" fontId="5" fillId="0" borderId="7" xfId="0" applyFont="1" applyBorder="1" applyAlignment="1" applyProtection="1">
      <alignment horizontal="justify" vertical="top" wrapText="1"/>
      <protection locked="0"/>
    </xf>
    <xf numFmtId="0" fontId="5" fillId="0" borderId="8"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9" xfId="0" applyFont="1" applyBorder="1" applyAlignment="1" applyProtection="1">
      <alignment horizontal="justify"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07-4B50-9E1D-B740B0EF7EA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0.44</c:v>
                </c:pt>
                <c:pt idx="3">
                  <c:v>0.01</c:v>
                </c:pt>
                <c:pt idx="4">
                  <c:v>0.02</c:v>
                </c:pt>
              </c:numCache>
            </c:numRef>
          </c:val>
          <c:smooth val="0"/>
          <c:extLst>
            <c:ext xmlns:c16="http://schemas.microsoft.com/office/drawing/2014/chart" uri="{C3380CC4-5D6E-409C-BE32-E72D297353CC}">
              <c16:uniqueId val="{00000001-E707-4B50-9E1D-B740B0EF7EA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46.64</c:v>
                </c:pt>
                <c:pt idx="1">
                  <c:v>46.64</c:v>
                </c:pt>
                <c:pt idx="2">
                  <c:v>46.38</c:v>
                </c:pt>
                <c:pt idx="3">
                  <c:v>35.21</c:v>
                </c:pt>
                <c:pt idx="4">
                  <c:v>35.06</c:v>
                </c:pt>
              </c:numCache>
            </c:numRef>
          </c:val>
          <c:extLst>
            <c:ext xmlns:c16="http://schemas.microsoft.com/office/drawing/2014/chart" uri="{C3380CC4-5D6E-409C-BE32-E72D297353CC}">
              <c16:uniqueId val="{00000000-657E-4B14-89B0-011F3E86421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56.01</c:v>
                </c:pt>
                <c:pt idx="3">
                  <c:v>50.68</c:v>
                </c:pt>
                <c:pt idx="4">
                  <c:v>50.14</c:v>
                </c:pt>
              </c:numCache>
            </c:numRef>
          </c:val>
          <c:smooth val="0"/>
          <c:extLst>
            <c:ext xmlns:c16="http://schemas.microsoft.com/office/drawing/2014/chart" uri="{C3380CC4-5D6E-409C-BE32-E72D297353CC}">
              <c16:uniqueId val="{00000001-657E-4B14-89B0-011F3E86421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62.96</c:v>
                </c:pt>
                <c:pt idx="1">
                  <c:v>63.13</c:v>
                </c:pt>
                <c:pt idx="2">
                  <c:v>64.63</c:v>
                </c:pt>
                <c:pt idx="3">
                  <c:v>57.49</c:v>
                </c:pt>
                <c:pt idx="4">
                  <c:v>58.2</c:v>
                </c:pt>
              </c:numCache>
            </c:numRef>
          </c:val>
          <c:extLst>
            <c:ext xmlns:c16="http://schemas.microsoft.com/office/drawing/2014/chart" uri="{C3380CC4-5D6E-409C-BE32-E72D297353CC}">
              <c16:uniqueId val="{00000000-8A69-4774-A50D-0F44640BF77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89.77</c:v>
                </c:pt>
                <c:pt idx="3">
                  <c:v>84.86</c:v>
                </c:pt>
                <c:pt idx="4">
                  <c:v>84.98</c:v>
                </c:pt>
              </c:numCache>
            </c:numRef>
          </c:val>
          <c:smooth val="0"/>
          <c:extLst>
            <c:ext xmlns:c16="http://schemas.microsoft.com/office/drawing/2014/chart" uri="{C3380CC4-5D6E-409C-BE32-E72D297353CC}">
              <c16:uniqueId val="{00000001-8A69-4774-A50D-0F44640BF77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45.17</c:v>
                </c:pt>
                <c:pt idx="1">
                  <c:v>45.26</c:v>
                </c:pt>
                <c:pt idx="2">
                  <c:v>63.91</c:v>
                </c:pt>
                <c:pt idx="3">
                  <c:v>68.599999999999994</c:v>
                </c:pt>
                <c:pt idx="4">
                  <c:v>77.989999999999995</c:v>
                </c:pt>
              </c:numCache>
            </c:numRef>
          </c:val>
          <c:extLst>
            <c:ext xmlns:c16="http://schemas.microsoft.com/office/drawing/2014/chart" uri="{C3380CC4-5D6E-409C-BE32-E72D297353CC}">
              <c16:uniqueId val="{00000000-862B-4C41-9A9C-08D20374C4B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2B-4C41-9A9C-08D20374C4B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4C-4A2D-B9AD-72FDF688515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4C-4A2D-B9AD-72FDF688515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86-4A16-AD67-126DE4E6400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86-4A16-AD67-126DE4E6400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7F-4922-AB70-DF024D51FF5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7F-4922-AB70-DF024D51FF5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92-4A9D-9C9A-1DC116FBBDB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92-4A9D-9C9A-1DC116FBBDB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3708.87</c:v>
                </c:pt>
                <c:pt idx="1">
                  <c:v>3632.84</c:v>
                </c:pt>
                <c:pt idx="2">
                  <c:v>1696.23</c:v>
                </c:pt>
                <c:pt idx="3">
                  <c:v>2388.9899999999998</c:v>
                </c:pt>
                <c:pt idx="4">
                  <c:v>2390.58</c:v>
                </c:pt>
              </c:numCache>
            </c:numRef>
          </c:val>
          <c:extLst>
            <c:ext xmlns:c16="http://schemas.microsoft.com/office/drawing/2014/chart" uri="{C3380CC4-5D6E-409C-BE32-E72D297353CC}">
              <c16:uniqueId val="{00000000-444D-4458-81A0-A813D288534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684.74</c:v>
                </c:pt>
                <c:pt idx="3">
                  <c:v>789.46</c:v>
                </c:pt>
                <c:pt idx="4">
                  <c:v>826.83</c:v>
                </c:pt>
              </c:numCache>
            </c:numRef>
          </c:val>
          <c:smooth val="0"/>
          <c:extLst>
            <c:ext xmlns:c16="http://schemas.microsoft.com/office/drawing/2014/chart" uri="{C3380CC4-5D6E-409C-BE32-E72D297353CC}">
              <c16:uniqueId val="{00000001-444D-4458-81A0-A813D288534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24.51</c:v>
                </c:pt>
                <c:pt idx="1">
                  <c:v>24.62</c:v>
                </c:pt>
                <c:pt idx="2">
                  <c:v>38.72</c:v>
                </c:pt>
                <c:pt idx="3">
                  <c:v>27.07</c:v>
                </c:pt>
                <c:pt idx="4">
                  <c:v>37.130000000000003</c:v>
                </c:pt>
              </c:numCache>
            </c:numRef>
          </c:val>
          <c:extLst>
            <c:ext xmlns:c16="http://schemas.microsoft.com/office/drawing/2014/chart" uri="{C3380CC4-5D6E-409C-BE32-E72D297353CC}">
              <c16:uniqueId val="{00000000-8A0F-4409-9DCA-F14A2FAD508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65.33</c:v>
                </c:pt>
                <c:pt idx="3">
                  <c:v>57.77</c:v>
                </c:pt>
                <c:pt idx="4">
                  <c:v>57.31</c:v>
                </c:pt>
              </c:numCache>
            </c:numRef>
          </c:val>
          <c:smooth val="0"/>
          <c:extLst>
            <c:ext xmlns:c16="http://schemas.microsoft.com/office/drawing/2014/chart" uri="{C3380CC4-5D6E-409C-BE32-E72D297353CC}">
              <c16:uniqueId val="{00000001-8A0F-4409-9DCA-F14A2FAD508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654.83000000000004</c:v>
                </c:pt>
                <c:pt idx="1">
                  <c:v>659.67</c:v>
                </c:pt>
                <c:pt idx="2">
                  <c:v>418.11</c:v>
                </c:pt>
                <c:pt idx="3">
                  <c:v>611.54999999999995</c:v>
                </c:pt>
                <c:pt idx="4">
                  <c:v>420.24</c:v>
                </c:pt>
              </c:numCache>
            </c:numRef>
          </c:val>
          <c:extLst>
            <c:ext xmlns:c16="http://schemas.microsoft.com/office/drawing/2014/chart" uri="{C3380CC4-5D6E-409C-BE32-E72D297353CC}">
              <c16:uniqueId val="{00000000-ED44-4E6C-B4A3-A0419624B62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227.43</c:v>
                </c:pt>
                <c:pt idx="3">
                  <c:v>274.35000000000002</c:v>
                </c:pt>
                <c:pt idx="4">
                  <c:v>273.52</c:v>
                </c:pt>
              </c:numCache>
            </c:numRef>
          </c:val>
          <c:smooth val="0"/>
          <c:extLst>
            <c:ext xmlns:c16="http://schemas.microsoft.com/office/drawing/2014/chart" uri="{C3380CC4-5D6E-409C-BE32-E72D297353CC}">
              <c16:uniqueId val="{00000001-ED44-4E6C-B4A3-A0419624B62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34" zoomScaleNormal="100" workbookViewId="0">
      <selection activeCell="AZ38" sqref="AZ3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秋田県　三種町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4" t="s">
        <v>9</v>
      </c>
      <c r="BM7" s="5"/>
      <c r="BN7" s="5"/>
      <c r="BO7" s="5"/>
      <c r="BP7" s="5"/>
      <c r="BQ7" s="5"/>
      <c r="BR7" s="5"/>
      <c r="BS7" s="5"/>
      <c r="BT7" s="5"/>
      <c r="BU7" s="5"/>
      <c r="BV7" s="5"/>
      <c r="BW7" s="5"/>
      <c r="BX7" s="5"/>
      <c r="BY7" s="6"/>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63">
        <f>データ!S6</f>
        <v>16211</v>
      </c>
      <c r="AM8" s="63"/>
      <c r="AN8" s="63"/>
      <c r="AO8" s="63"/>
      <c r="AP8" s="63"/>
      <c r="AQ8" s="63"/>
      <c r="AR8" s="63"/>
      <c r="AS8" s="63"/>
      <c r="AT8" s="62">
        <f>データ!T6</f>
        <v>247.98</v>
      </c>
      <c r="AU8" s="62"/>
      <c r="AV8" s="62"/>
      <c r="AW8" s="62"/>
      <c r="AX8" s="62"/>
      <c r="AY8" s="62"/>
      <c r="AZ8" s="62"/>
      <c r="BA8" s="62"/>
      <c r="BB8" s="62">
        <f>データ!U6</f>
        <v>65.37</v>
      </c>
      <c r="BC8" s="62"/>
      <c r="BD8" s="62"/>
      <c r="BE8" s="62"/>
      <c r="BF8" s="62"/>
      <c r="BG8" s="62"/>
      <c r="BH8" s="62"/>
      <c r="BI8" s="62"/>
      <c r="BJ8" s="3"/>
      <c r="BK8" s="3"/>
      <c r="BL8" s="64" t="s">
        <v>10</v>
      </c>
      <c r="BM8" s="65"/>
      <c r="BN8" s="7" t="s">
        <v>11</v>
      </c>
      <c r="BO8" s="8"/>
      <c r="BP8" s="8"/>
      <c r="BQ8" s="8"/>
      <c r="BR8" s="8"/>
      <c r="BS8" s="8"/>
      <c r="BT8" s="8"/>
      <c r="BU8" s="8"/>
      <c r="BV8" s="8"/>
      <c r="BW8" s="8"/>
      <c r="BX8" s="8"/>
      <c r="BY8" s="9"/>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10" t="s">
        <v>21</v>
      </c>
      <c r="BO9" s="11"/>
      <c r="BP9" s="11"/>
      <c r="BQ9" s="11"/>
      <c r="BR9" s="11"/>
      <c r="BS9" s="11"/>
      <c r="BT9" s="11"/>
      <c r="BU9" s="11"/>
      <c r="BV9" s="11"/>
      <c r="BW9" s="11"/>
      <c r="BX9" s="11"/>
      <c r="BY9" s="12"/>
    </row>
    <row r="10" spans="1:78" ht="18.75" customHeight="1" x14ac:dyDescent="0.15">
      <c r="A10" s="2"/>
      <c r="B10" s="62" t="str">
        <f>データ!N6</f>
        <v>-</v>
      </c>
      <c r="C10" s="62"/>
      <c r="D10" s="62"/>
      <c r="E10" s="62"/>
      <c r="F10" s="62"/>
      <c r="G10" s="62"/>
      <c r="H10" s="62"/>
      <c r="I10" s="62" t="str">
        <f>データ!O6</f>
        <v>該当数値なし</v>
      </c>
      <c r="J10" s="62"/>
      <c r="K10" s="62"/>
      <c r="L10" s="62"/>
      <c r="M10" s="62"/>
      <c r="N10" s="62"/>
      <c r="O10" s="62"/>
      <c r="P10" s="62">
        <f>データ!P6</f>
        <v>11.46</v>
      </c>
      <c r="Q10" s="62"/>
      <c r="R10" s="62"/>
      <c r="S10" s="62"/>
      <c r="T10" s="62"/>
      <c r="U10" s="62"/>
      <c r="V10" s="62"/>
      <c r="W10" s="62">
        <f>データ!Q6</f>
        <v>100</v>
      </c>
      <c r="X10" s="62"/>
      <c r="Y10" s="62"/>
      <c r="Z10" s="62"/>
      <c r="AA10" s="62"/>
      <c r="AB10" s="62"/>
      <c r="AC10" s="62"/>
      <c r="AD10" s="63">
        <f>データ!R6</f>
        <v>3080</v>
      </c>
      <c r="AE10" s="63"/>
      <c r="AF10" s="63"/>
      <c r="AG10" s="63"/>
      <c r="AH10" s="63"/>
      <c r="AI10" s="63"/>
      <c r="AJ10" s="63"/>
      <c r="AK10" s="2"/>
      <c r="AL10" s="63">
        <f>データ!V6</f>
        <v>1842</v>
      </c>
      <c r="AM10" s="63"/>
      <c r="AN10" s="63"/>
      <c r="AO10" s="63"/>
      <c r="AP10" s="63"/>
      <c r="AQ10" s="63"/>
      <c r="AR10" s="63"/>
      <c r="AS10" s="63"/>
      <c r="AT10" s="62">
        <f>データ!W6</f>
        <v>1.23</v>
      </c>
      <c r="AU10" s="62"/>
      <c r="AV10" s="62"/>
      <c r="AW10" s="62"/>
      <c r="AX10" s="62"/>
      <c r="AY10" s="62"/>
      <c r="AZ10" s="62"/>
      <c r="BA10" s="62"/>
      <c r="BB10" s="62">
        <f>データ!X6</f>
        <v>1497.56</v>
      </c>
      <c r="BC10" s="62"/>
      <c r="BD10" s="62"/>
      <c r="BE10" s="62"/>
      <c r="BF10" s="62"/>
      <c r="BG10" s="62"/>
      <c r="BH10" s="62"/>
      <c r="BI10" s="62"/>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117</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6" t="s">
        <v>27</v>
      </c>
      <c r="BM45" s="47"/>
      <c r="BN45" s="47"/>
      <c r="BO45" s="47"/>
      <c r="BP45" s="47"/>
      <c r="BQ45" s="47"/>
      <c r="BR45" s="47"/>
      <c r="BS45" s="47"/>
      <c r="BT45" s="47"/>
      <c r="BU45" s="47"/>
      <c r="BV45" s="47"/>
      <c r="BW45" s="47"/>
      <c r="BX45" s="47"/>
      <c r="BY45" s="47"/>
      <c r="BZ45" s="4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9"/>
      <c r="BM46" s="50"/>
      <c r="BN46" s="50"/>
      <c r="BO46" s="50"/>
      <c r="BP46" s="50"/>
      <c r="BQ46" s="50"/>
      <c r="BR46" s="50"/>
      <c r="BS46" s="50"/>
      <c r="BT46" s="50"/>
      <c r="BU46" s="50"/>
      <c r="BV46" s="50"/>
      <c r="BW46" s="50"/>
      <c r="BX46" s="50"/>
      <c r="BY46" s="50"/>
      <c r="BZ46" s="5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119</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78"/>
      <c r="BM60" s="79"/>
      <c r="BN60" s="79"/>
      <c r="BO60" s="79"/>
      <c r="BP60" s="79"/>
      <c r="BQ60" s="79"/>
      <c r="BR60" s="79"/>
      <c r="BS60" s="79"/>
      <c r="BT60" s="79"/>
      <c r="BU60" s="79"/>
      <c r="BV60" s="79"/>
      <c r="BW60" s="79"/>
      <c r="BX60" s="79"/>
      <c r="BY60" s="79"/>
      <c r="BZ60" s="80"/>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6" t="s">
        <v>29</v>
      </c>
      <c r="BM64" s="47"/>
      <c r="BN64" s="47"/>
      <c r="BO64" s="47"/>
      <c r="BP64" s="47"/>
      <c r="BQ64" s="47"/>
      <c r="BR64" s="47"/>
      <c r="BS64" s="47"/>
      <c r="BT64" s="47"/>
      <c r="BU64" s="47"/>
      <c r="BV64" s="47"/>
      <c r="BW64" s="47"/>
      <c r="BX64" s="47"/>
      <c r="BY64" s="47"/>
      <c r="BZ64" s="4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9"/>
      <c r="BM65" s="50"/>
      <c r="BN65" s="50"/>
      <c r="BO65" s="50"/>
      <c r="BP65" s="50"/>
      <c r="BQ65" s="50"/>
      <c r="BR65" s="50"/>
      <c r="BS65" s="50"/>
      <c r="BT65" s="50"/>
      <c r="BU65" s="50"/>
      <c r="BV65" s="50"/>
      <c r="BW65" s="50"/>
      <c r="BX65" s="50"/>
      <c r="BY65" s="50"/>
      <c r="BZ65" s="5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118</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9BKSsfvib226MyzhX/FcmCfDf7YF4BkrbX4ffAUjyMLC/XwTN8JCcbo8fF1aaMTSVyYEjHMCr3gA8+KMJ0Fl3A==" saltValue="dF9ai/sdQzYXPuH9Tu3gN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1" t="s">
        <v>54</v>
      </c>
      <c r="I3" s="72"/>
      <c r="J3" s="72"/>
      <c r="K3" s="72"/>
      <c r="L3" s="72"/>
      <c r="M3" s="72"/>
      <c r="N3" s="72"/>
      <c r="O3" s="72"/>
      <c r="P3" s="72"/>
      <c r="Q3" s="72"/>
      <c r="R3" s="72"/>
      <c r="S3" s="72"/>
      <c r="T3" s="72"/>
      <c r="U3" s="72"/>
      <c r="V3" s="72"/>
      <c r="W3" s="72"/>
      <c r="X3" s="73"/>
      <c r="Y3" s="77" t="s">
        <v>55</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56</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15">
      <c r="A4" s="28" t="s">
        <v>57</v>
      </c>
      <c r="B4" s="30"/>
      <c r="C4" s="30"/>
      <c r="D4" s="30"/>
      <c r="E4" s="30"/>
      <c r="F4" s="30"/>
      <c r="G4" s="30"/>
      <c r="H4" s="74"/>
      <c r="I4" s="75"/>
      <c r="J4" s="75"/>
      <c r="K4" s="75"/>
      <c r="L4" s="75"/>
      <c r="M4" s="75"/>
      <c r="N4" s="75"/>
      <c r="O4" s="75"/>
      <c r="P4" s="75"/>
      <c r="Q4" s="75"/>
      <c r="R4" s="75"/>
      <c r="S4" s="75"/>
      <c r="T4" s="75"/>
      <c r="U4" s="75"/>
      <c r="V4" s="75"/>
      <c r="W4" s="75"/>
      <c r="X4" s="76"/>
      <c r="Y4" s="70" t="s">
        <v>58</v>
      </c>
      <c r="Z4" s="70"/>
      <c r="AA4" s="70"/>
      <c r="AB4" s="70"/>
      <c r="AC4" s="70"/>
      <c r="AD4" s="70"/>
      <c r="AE4" s="70"/>
      <c r="AF4" s="70"/>
      <c r="AG4" s="70"/>
      <c r="AH4" s="70"/>
      <c r="AI4" s="70"/>
      <c r="AJ4" s="70" t="s">
        <v>59</v>
      </c>
      <c r="AK4" s="70"/>
      <c r="AL4" s="70"/>
      <c r="AM4" s="70"/>
      <c r="AN4" s="70"/>
      <c r="AO4" s="70"/>
      <c r="AP4" s="70"/>
      <c r="AQ4" s="70"/>
      <c r="AR4" s="70"/>
      <c r="AS4" s="70"/>
      <c r="AT4" s="70"/>
      <c r="AU4" s="70" t="s">
        <v>60</v>
      </c>
      <c r="AV4" s="70"/>
      <c r="AW4" s="70"/>
      <c r="AX4" s="70"/>
      <c r="AY4" s="70"/>
      <c r="AZ4" s="70"/>
      <c r="BA4" s="70"/>
      <c r="BB4" s="70"/>
      <c r="BC4" s="70"/>
      <c r="BD4" s="70"/>
      <c r="BE4" s="70"/>
      <c r="BF4" s="70" t="s">
        <v>61</v>
      </c>
      <c r="BG4" s="70"/>
      <c r="BH4" s="70"/>
      <c r="BI4" s="70"/>
      <c r="BJ4" s="70"/>
      <c r="BK4" s="70"/>
      <c r="BL4" s="70"/>
      <c r="BM4" s="70"/>
      <c r="BN4" s="70"/>
      <c r="BO4" s="70"/>
      <c r="BP4" s="70"/>
      <c r="BQ4" s="70" t="s">
        <v>62</v>
      </c>
      <c r="BR4" s="70"/>
      <c r="BS4" s="70"/>
      <c r="BT4" s="70"/>
      <c r="BU4" s="70"/>
      <c r="BV4" s="70"/>
      <c r="BW4" s="70"/>
      <c r="BX4" s="70"/>
      <c r="BY4" s="70"/>
      <c r="BZ4" s="70"/>
      <c r="CA4" s="70"/>
      <c r="CB4" s="70" t="s">
        <v>63</v>
      </c>
      <c r="CC4" s="70"/>
      <c r="CD4" s="70"/>
      <c r="CE4" s="70"/>
      <c r="CF4" s="70"/>
      <c r="CG4" s="70"/>
      <c r="CH4" s="70"/>
      <c r="CI4" s="70"/>
      <c r="CJ4" s="70"/>
      <c r="CK4" s="70"/>
      <c r="CL4" s="70"/>
      <c r="CM4" s="70" t="s">
        <v>64</v>
      </c>
      <c r="CN4" s="70"/>
      <c r="CO4" s="70"/>
      <c r="CP4" s="70"/>
      <c r="CQ4" s="70"/>
      <c r="CR4" s="70"/>
      <c r="CS4" s="70"/>
      <c r="CT4" s="70"/>
      <c r="CU4" s="70"/>
      <c r="CV4" s="70"/>
      <c r="CW4" s="70"/>
      <c r="CX4" s="70" t="s">
        <v>65</v>
      </c>
      <c r="CY4" s="70"/>
      <c r="CZ4" s="70"/>
      <c r="DA4" s="70"/>
      <c r="DB4" s="70"/>
      <c r="DC4" s="70"/>
      <c r="DD4" s="70"/>
      <c r="DE4" s="70"/>
      <c r="DF4" s="70"/>
      <c r="DG4" s="70"/>
      <c r="DH4" s="70"/>
      <c r="DI4" s="70" t="s">
        <v>66</v>
      </c>
      <c r="DJ4" s="70"/>
      <c r="DK4" s="70"/>
      <c r="DL4" s="70"/>
      <c r="DM4" s="70"/>
      <c r="DN4" s="70"/>
      <c r="DO4" s="70"/>
      <c r="DP4" s="70"/>
      <c r="DQ4" s="70"/>
      <c r="DR4" s="70"/>
      <c r="DS4" s="70"/>
      <c r="DT4" s="70" t="s">
        <v>67</v>
      </c>
      <c r="DU4" s="70"/>
      <c r="DV4" s="70"/>
      <c r="DW4" s="70"/>
      <c r="DX4" s="70"/>
      <c r="DY4" s="70"/>
      <c r="DZ4" s="70"/>
      <c r="EA4" s="70"/>
      <c r="EB4" s="70"/>
      <c r="EC4" s="70"/>
      <c r="ED4" s="70"/>
      <c r="EE4" s="70" t="s">
        <v>68</v>
      </c>
      <c r="EF4" s="70"/>
      <c r="EG4" s="70"/>
      <c r="EH4" s="70"/>
      <c r="EI4" s="70"/>
      <c r="EJ4" s="70"/>
      <c r="EK4" s="70"/>
      <c r="EL4" s="70"/>
      <c r="EM4" s="70"/>
      <c r="EN4" s="70"/>
      <c r="EO4" s="70"/>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53481</v>
      </c>
      <c r="D6" s="33">
        <f t="shared" si="3"/>
        <v>47</v>
      </c>
      <c r="E6" s="33">
        <f t="shared" si="3"/>
        <v>17</v>
      </c>
      <c r="F6" s="33">
        <f t="shared" si="3"/>
        <v>5</v>
      </c>
      <c r="G6" s="33">
        <f t="shared" si="3"/>
        <v>0</v>
      </c>
      <c r="H6" s="33" t="str">
        <f t="shared" si="3"/>
        <v>秋田県　三種町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11.46</v>
      </c>
      <c r="Q6" s="34">
        <f t="shared" si="3"/>
        <v>100</v>
      </c>
      <c r="R6" s="34">
        <f t="shared" si="3"/>
        <v>3080</v>
      </c>
      <c r="S6" s="34">
        <f t="shared" si="3"/>
        <v>16211</v>
      </c>
      <c r="T6" s="34">
        <f t="shared" si="3"/>
        <v>247.98</v>
      </c>
      <c r="U6" s="34">
        <f t="shared" si="3"/>
        <v>65.37</v>
      </c>
      <c r="V6" s="34">
        <f t="shared" si="3"/>
        <v>1842</v>
      </c>
      <c r="W6" s="34">
        <f t="shared" si="3"/>
        <v>1.23</v>
      </c>
      <c r="X6" s="34">
        <f t="shared" si="3"/>
        <v>1497.56</v>
      </c>
      <c r="Y6" s="35">
        <f>IF(Y7="",NA(),Y7)</f>
        <v>45.17</v>
      </c>
      <c r="Z6" s="35">
        <f t="shared" ref="Z6:AH6" si="4">IF(Z7="",NA(),Z7)</f>
        <v>45.26</v>
      </c>
      <c r="AA6" s="35">
        <f t="shared" si="4"/>
        <v>63.91</v>
      </c>
      <c r="AB6" s="35">
        <f t="shared" si="4"/>
        <v>68.599999999999994</v>
      </c>
      <c r="AC6" s="35">
        <f t="shared" si="4"/>
        <v>77.989999999999995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3708.87</v>
      </c>
      <c r="BG6" s="35">
        <f t="shared" ref="BG6:BO6" si="7">IF(BG7="",NA(),BG7)</f>
        <v>3632.84</v>
      </c>
      <c r="BH6" s="35">
        <f t="shared" si="7"/>
        <v>1696.23</v>
      </c>
      <c r="BI6" s="35">
        <f t="shared" si="7"/>
        <v>2388.9899999999998</v>
      </c>
      <c r="BJ6" s="35">
        <f t="shared" si="7"/>
        <v>2390.58</v>
      </c>
      <c r="BK6" s="35">
        <f t="shared" si="7"/>
        <v>1081.8</v>
      </c>
      <c r="BL6" s="35">
        <f t="shared" si="7"/>
        <v>974.93</v>
      </c>
      <c r="BM6" s="35">
        <f t="shared" si="7"/>
        <v>684.74</v>
      </c>
      <c r="BN6" s="35">
        <f t="shared" si="7"/>
        <v>789.46</v>
      </c>
      <c r="BO6" s="35">
        <f t="shared" si="7"/>
        <v>826.83</v>
      </c>
      <c r="BP6" s="34" t="str">
        <f>IF(BP7="","",IF(BP7="-","【-】","【"&amp;SUBSTITUTE(TEXT(BP7,"#,##0.00"),"-","△")&amp;"】"))</f>
        <v>【765.47】</v>
      </c>
      <c r="BQ6" s="35">
        <f>IF(BQ7="",NA(),BQ7)</f>
        <v>24.51</v>
      </c>
      <c r="BR6" s="35">
        <f t="shared" ref="BR6:BZ6" si="8">IF(BR7="",NA(),BR7)</f>
        <v>24.62</v>
      </c>
      <c r="BS6" s="35">
        <f t="shared" si="8"/>
        <v>38.72</v>
      </c>
      <c r="BT6" s="35">
        <f t="shared" si="8"/>
        <v>27.07</v>
      </c>
      <c r="BU6" s="35">
        <f t="shared" si="8"/>
        <v>37.130000000000003</v>
      </c>
      <c r="BV6" s="35">
        <f t="shared" si="8"/>
        <v>52.19</v>
      </c>
      <c r="BW6" s="35">
        <f t="shared" si="8"/>
        <v>55.32</v>
      </c>
      <c r="BX6" s="35">
        <f t="shared" si="8"/>
        <v>65.33</v>
      </c>
      <c r="BY6" s="35">
        <f t="shared" si="8"/>
        <v>57.77</v>
      </c>
      <c r="BZ6" s="35">
        <f t="shared" si="8"/>
        <v>57.31</v>
      </c>
      <c r="CA6" s="34" t="str">
        <f>IF(CA7="","",IF(CA7="-","【-】","【"&amp;SUBSTITUTE(TEXT(CA7,"#,##0.00"),"-","△")&amp;"】"))</f>
        <v>【59.59】</v>
      </c>
      <c r="CB6" s="35">
        <f>IF(CB7="",NA(),CB7)</f>
        <v>654.83000000000004</v>
      </c>
      <c r="CC6" s="35">
        <f t="shared" ref="CC6:CK6" si="9">IF(CC7="",NA(),CC7)</f>
        <v>659.67</v>
      </c>
      <c r="CD6" s="35">
        <f t="shared" si="9"/>
        <v>418.11</v>
      </c>
      <c r="CE6" s="35">
        <f t="shared" si="9"/>
        <v>611.54999999999995</v>
      </c>
      <c r="CF6" s="35">
        <f t="shared" si="9"/>
        <v>420.24</v>
      </c>
      <c r="CG6" s="35">
        <f t="shared" si="9"/>
        <v>296.14</v>
      </c>
      <c r="CH6" s="35">
        <f t="shared" si="9"/>
        <v>283.17</v>
      </c>
      <c r="CI6" s="35">
        <f t="shared" si="9"/>
        <v>227.43</v>
      </c>
      <c r="CJ6" s="35">
        <f t="shared" si="9"/>
        <v>274.35000000000002</v>
      </c>
      <c r="CK6" s="35">
        <f t="shared" si="9"/>
        <v>273.52</v>
      </c>
      <c r="CL6" s="34" t="str">
        <f>IF(CL7="","",IF(CL7="-","【-】","【"&amp;SUBSTITUTE(TEXT(CL7,"#,##0.00"),"-","△")&amp;"】"))</f>
        <v>【257.86】</v>
      </c>
      <c r="CM6" s="35">
        <f>IF(CM7="",NA(),CM7)</f>
        <v>46.64</v>
      </c>
      <c r="CN6" s="35">
        <f t="shared" ref="CN6:CV6" si="10">IF(CN7="",NA(),CN7)</f>
        <v>46.64</v>
      </c>
      <c r="CO6" s="35">
        <f t="shared" si="10"/>
        <v>46.38</v>
      </c>
      <c r="CP6" s="35">
        <f t="shared" si="10"/>
        <v>35.21</v>
      </c>
      <c r="CQ6" s="35">
        <f t="shared" si="10"/>
        <v>35.06</v>
      </c>
      <c r="CR6" s="35">
        <f t="shared" si="10"/>
        <v>52.31</v>
      </c>
      <c r="CS6" s="35">
        <f t="shared" si="10"/>
        <v>60.65</v>
      </c>
      <c r="CT6" s="35">
        <f t="shared" si="10"/>
        <v>56.01</v>
      </c>
      <c r="CU6" s="35">
        <f t="shared" si="10"/>
        <v>50.68</v>
      </c>
      <c r="CV6" s="35">
        <f t="shared" si="10"/>
        <v>50.14</v>
      </c>
      <c r="CW6" s="34" t="str">
        <f>IF(CW7="","",IF(CW7="-","【-】","【"&amp;SUBSTITUTE(TEXT(CW7,"#,##0.00"),"-","△")&amp;"】"))</f>
        <v>【51.30】</v>
      </c>
      <c r="CX6" s="35">
        <f>IF(CX7="",NA(),CX7)</f>
        <v>62.96</v>
      </c>
      <c r="CY6" s="35">
        <f t="shared" ref="CY6:DG6" si="11">IF(CY7="",NA(),CY7)</f>
        <v>63.13</v>
      </c>
      <c r="CZ6" s="35">
        <f t="shared" si="11"/>
        <v>64.63</v>
      </c>
      <c r="DA6" s="35">
        <f t="shared" si="11"/>
        <v>57.49</v>
      </c>
      <c r="DB6" s="35">
        <f t="shared" si="11"/>
        <v>58.2</v>
      </c>
      <c r="DC6" s="35">
        <f t="shared" si="11"/>
        <v>84.32</v>
      </c>
      <c r="DD6" s="35">
        <f t="shared" si="11"/>
        <v>84.58</v>
      </c>
      <c r="DE6" s="35">
        <f t="shared" si="11"/>
        <v>89.77</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0.44</v>
      </c>
      <c r="EM6" s="35">
        <f t="shared" si="14"/>
        <v>0.01</v>
      </c>
      <c r="EN6" s="35">
        <f t="shared" si="14"/>
        <v>0.02</v>
      </c>
      <c r="EO6" s="34" t="str">
        <f>IF(EO7="","",IF(EO7="-","【-】","【"&amp;SUBSTITUTE(TEXT(EO7,"#,##0.00"),"-","△")&amp;"】"))</f>
        <v>【0.02】</v>
      </c>
    </row>
    <row r="7" spans="1:145" s="36" customFormat="1" x14ac:dyDescent="0.15">
      <c r="A7" s="28"/>
      <c r="B7" s="37">
        <v>2019</v>
      </c>
      <c r="C7" s="37">
        <v>53481</v>
      </c>
      <c r="D7" s="37">
        <v>47</v>
      </c>
      <c r="E7" s="37">
        <v>17</v>
      </c>
      <c r="F7" s="37">
        <v>5</v>
      </c>
      <c r="G7" s="37">
        <v>0</v>
      </c>
      <c r="H7" s="37" t="s">
        <v>98</v>
      </c>
      <c r="I7" s="37" t="s">
        <v>99</v>
      </c>
      <c r="J7" s="37" t="s">
        <v>100</v>
      </c>
      <c r="K7" s="37" t="s">
        <v>101</v>
      </c>
      <c r="L7" s="37" t="s">
        <v>102</v>
      </c>
      <c r="M7" s="37" t="s">
        <v>103</v>
      </c>
      <c r="N7" s="38" t="s">
        <v>104</v>
      </c>
      <c r="O7" s="38" t="s">
        <v>105</v>
      </c>
      <c r="P7" s="38">
        <v>11.46</v>
      </c>
      <c r="Q7" s="38">
        <v>100</v>
      </c>
      <c r="R7" s="38">
        <v>3080</v>
      </c>
      <c r="S7" s="38">
        <v>16211</v>
      </c>
      <c r="T7" s="38">
        <v>247.98</v>
      </c>
      <c r="U7" s="38">
        <v>65.37</v>
      </c>
      <c r="V7" s="38">
        <v>1842</v>
      </c>
      <c r="W7" s="38">
        <v>1.23</v>
      </c>
      <c r="X7" s="38">
        <v>1497.56</v>
      </c>
      <c r="Y7" s="38">
        <v>45.17</v>
      </c>
      <c r="Z7" s="38">
        <v>45.26</v>
      </c>
      <c r="AA7" s="38">
        <v>63.91</v>
      </c>
      <c r="AB7" s="38">
        <v>68.599999999999994</v>
      </c>
      <c r="AC7" s="38">
        <v>77.989999999999995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3708.87</v>
      </c>
      <c r="BG7" s="38">
        <v>3632.84</v>
      </c>
      <c r="BH7" s="38">
        <v>1696.23</v>
      </c>
      <c r="BI7" s="38">
        <v>2388.9899999999998</v>
      </c>
      <c r="BJ7" s="38">
        <v>2390.58</v>
      </c>
      <c r="BK7" s="38">
        <v>1081.8</v>
      </c>
      <c r="BL7" s="38">
        <v>974.93</v>
      </c>
      <c r="BM7" s="38">
        <v>684.74</v>
      </c>
      <c r="BN7" s="38">
        <v>789.46</v>
      </c>
      <c r="BO7" s="38">
        <v>826.83</v>
      </c>
      <c r="BP7" s="38">
        <v>765.47</v>
      </c>
      <c r="BQ7" s="38">
        <v>24.51</v>
      </c>
      <c r="BR7" s="38">
        <v>24.62</v>
      </c>
      <c r="BS7" s="38">
        <v>38.72</v>
      </c>
      <c r="BT7" s="38">
        <v>27.07</v>
      </c>
      <c r="BU7" s="38">
        <v>37.130000000000003</v>
      </c>
      <c r="BV7" s="38">
        <v>52.19</v>
      </c>
      <c r="BW7" s="38">
        <v>55.32</v>
      </c>
      <c r="BX7" s="38">
        <v>65.33</v>
      </c>
      <c r="BY7" s="38">
        <v>57.77</v>
      </c>
      <c r="BZ7" s="38">
        <v>57.31</v>
      </c>
      <c r="CA7" s="38">
        <v>59.59</v>
      </c>
      <c r="CB7" s="38">
        <v>654.83000000000004</v>
      </c>
      <c r="CC7" s="38">
        <v>659.67</v>
      </c>
      <c r="CD7" s="38">
        <v>418.11</v>
      </c>
      <c r="CE7" s="38">
        <v>611.54999999999995</v>
      </c>
      <c r="CF7" s="38">
        <v>420.24</v>
      </c>
      <c r="CG7" s="38">
        <v>296.14</v>
      </c>
      <c r="CH7" s="38">
        <v>283.17</v>
      </c>
      <c r="CI7" s="38">
        <v>227.43</v>
      </c>
      <c r="CJ7" s="38">
        <v>274.35000000000002</v>
      </c>
      <c r="CK7" s="38">
        <v>273.52</v>
      </c>
      <c r="CL7" s="38">
        <v>257.86</v>
      </c>
      <c r="CM7" s="38">
        <v>46.64</v>
      </c>
      <c r="CN7" s="38">
        <v>46.64</v>
      </c>
      <c r="CO7" s="38">
        <v>46.38</v>
      </c>
      <c r="CP7" s="38">
        <v>35.21</v>
      </c>
      <c r="CQ7" s="38">
        <v>35.06</v>
      </c>
      <c r="CR7" s="38">
        <v>52.31</v>
      </c>
      <c r="CS7" s="38">
        <v>60.65</v>
      </c>
      <c r="CT7" s="38">
        <v>56.01</v>
      </c>
      <c r="CU7" s="38">
        <v>50.68</v>
      </c>
      <c r="CV7" s="38">
        <v>50.14</v>
      </c>
      <c r="CW7" s="38">
        <v>51.3</v>
      </c>
      <c r="CX7" s="38">
        <v>62.96</v>
      </c>
      <c r="CY7" s="38">
        <v>63.13</v>
      </c>
      <c r="CZ7" s="38">
        <v>64.63</v>
      </c>
      <c r="DA7" s="38">
        <v>57.49</v>
      </c>
      <c r="DB7" s="38">
        <v>58.2</v>
      </c>
      <c r="DC7" s="38">
        <v>84.32</v>
      </c>
      <c r="DD7" s="38">
        <v>84.58</v>
      </c>
      <c r="DE7" s="38">
        <v>89.77</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0.44</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mitane</cp:lastModifiedBy>
  <cp:lastPrinted>2021-01-14T09:03:11Z</cp:lastPrinted>
  <dcterms:created xsi:type="dcterms:W3CDTF">2020-12-04T03:00:11Z</dcterms:created>
  <dcterms:modified xsi:type="dcterms:W3CDTF">2021-01-14T09:08:51Z</dcterms:modified>
  <cp:category/>
</cp:coreProperties>
</file>