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<sst xmlns="http://schemas.openxmlformats.org/spreadsheetml/2006/main" count="232" uniqueCount="120">
  <si>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</si>
  <si>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</si>
  <si>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</si>
  <si>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</si>
  <si>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</si>
  <si>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</si>
  <si>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</si>
  <si>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</si>
  <si>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</si>
  <si>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</si>
  <si>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</si>
  <si>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</si>
  <si>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</si>
  <si>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</si>
  <si>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</si>
  <si>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</si>
  <si>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</si>
  <si>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</si>
  <si>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</si>
  <si>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</si>
  <si>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</si>
  <si>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</si>
  <si>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</si>
  <si>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</si>
  <si>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</si>
  <si>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</si>
  <si>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</si>
  <si>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</si>
  <si>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</si>
  <si>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</si>
  <si>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</si>
  <si>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</si>
  <si>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</si>
  <si>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</si>
  <si>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</si>
  <si>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</si>
  <si>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</si>
  <si>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</si>
  <si>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</si>
  <si>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</si>
  <si>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</si>
  <si>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</si>
  <si>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</si>
  <si>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</si>
  <si>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</si>
  <si>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</si>
  <si>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</si>
  <si>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</si>
  <si>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</si>
  <si>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</si>
  <si>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</si>
  <si>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</si>
  <si>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</si>
  <si>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</si>
  <si>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</si>
  <si>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</si>
  <si>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</si>
  <si>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</si>
  <si>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</si>
  <si>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</si>
  <si>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</si>
  <si>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</si>
  <si>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</si>
  <si>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</si>
  <si>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</si>
  <si>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</si>
  <si>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</si>
  <si>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</si>
  <si>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</si>
  <si>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</si>
  <si>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</si>
  <si>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</si>
  <si>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</si>
  <si>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</si>
  <si>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</si>
  <si>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</si>
  <si>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</si>
  <si>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</si>
  <si>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</si>
  <si>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</si>
  <si>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</si>
  <si>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</si>
  <si>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</si>
  <si>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</si>
  <si>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</si>
  <si>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</si>
  <si>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</si>
  <si>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</si>
  <si>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</si>
  <si>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</si>
  <si>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</si>
  <si>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</si>
  <si>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</si>
  <si>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</si>
  <si>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</si>
  <si>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</si>
  <si>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</si>
  <si>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</si>
  <si>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</si>
  <si>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</si>
  <si>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</si>
  <si>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</si>
  <si>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</si>
  <si>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</si>
  <si>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</si>
  <si>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三種町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</si>
  <si>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</si>
  <si>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</si>
  <si>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</si>
  <si>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</si>
  <si>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</si>
  <si>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</si>
  <si>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</si>
  <si>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</si>
  <si>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</si>
  <si>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</si>
  <si>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</si>
  <si>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三種町水道事業は、平成元年度に山本地域で施設整備を行い、平成６年度から事業を開始しました。平成２８年度には、琴丘・八竜地域の簡易水道事業と統合しています。
　施設については、一部で老朽化してきているものがありますが、管路については、最も古い物で昭和５９年度に琴丘地域で整備されたものとなっており、全体的に耐用年数の範囲内です。</t>
    <rPh sb="1" eb="8">
      <t>ミタネチョウスイドウジギョウ</t>
    </rPh>
    <rPh sb="10" eb="12">
      <t>ヘイセイ</t>
    </rPh>
    <rPh sb="12" eb="14">
      <t>ガンネン</t>
    </rPh>
    <rPh sb="14" eb="15">
      <t>ド</t>
    </rPh>
    <rPh sb="16" eb="18">
      <t>ヤマモト</t>
    </rPh>
    <rPh sb="18" eb="20">
      <t>チイキ</t>
    </rPh>
    <rPh sb="21" eb="23">
      <t>シセツ</t>
    </rPh>
    <rPh sb="23" eb="25">
      <t>セイビ</t>
    </rPh>
    <rPh sb="26" eb="27">
      <t>オコナ</t>
    </rPh>
    <rPh sb="29" eb="31">
      <t>ヘイセイ</t>
    </rPh>
    <rPh sb="32" eb="34">
      <t>ネンド</t>
    </rPh>
    <rPh sb="36" eb="38">
      <t>ジギョウ</t>
    </rPh>
    <rPh sb="39" eb="41">
      <t>カイシ</t>
    </rPh>
    <rPh sb="46" eb="48">
      <t>ヘイセイ</t>
    </rPh>
    <rPh sb="50" eb="52">
      <t>ネンド</t>
    </rPh>
    <rPh sb="55" eb="57">
      <t>コトオカ</t>
    </rPh>
    <rPh sb="58" eb="60">
      <t>ハチリュウ</t>
    </rPh>
    <rPh sb="60" eb="62">
      <t>チイキ</t>
    </rPh>
    <rPh sb="63" eb="65">
      <t>カンイ</t>
    </rPh>
    <rPh sb="65" eb="67">
      <t>スイドウ</t>
    </rPh>
    <rPh sb="67" eb="69">
      <t>ジギョウ</t>
    </rPh>
    <rPh sb="70" eb="72">
      <t>トウゴウ</t>
    </rPh>
    <rPh sb="80" eb="82">
      <t>シセツ</t>
    </rPh>
    <rPh sb="88" eb="90">
      <t>イチブ</t>
    </rPh>
    <rPh sb="91" eb="94">
      <t>ロウキュウカ</t>
    </rPh>
    <rPh sb="109" eb="111">
      <t>カンロ</t>
    </rPh>
    <rPh sb="117" eb="118">
      <t>モット</t>
    </rPh>
    <rPh sb="119" eb="120">
      <t>フル</t>
    </rPh>
    <rPh sb="121" eb="122">
      <t>モノ</t>
    </rPh>
    <rPh sb="123" eb="125">
      <t>ショウワ</t>
    </rPh>
    <rPh sb="127" eb="129">
      <t>ネンド</t>
    </rPh>
    <rPh sb="130" eb="132">
      <t>コトオカ</t>
    </rPh>
    <rPh sb="132" eb="134">
      <t>チイキ</t>
    </rPh>
    <rPh sb="135" eb="137">
      <t>セイビ</t>
    </rPh>
    <rPh sb="149" eb="151">
      <t>ゼンタイ</t>
    </rPh>
    <rPh sb="151" eb="152">
      <t>テキ</t>
    </rPh>
    <rPh sb="153" eb="155">
      <t>タイヨウ</t>
    </rPh>
    <rPh sb="155" eb="157">
      <t>ネンスウ</t>
    </rPh>
    <rPh sb="158" eb="161">
      <t>ハンイナイ</t>
    </rPh>
    <phoneticPr fontId="4"/>
  </si>
  <si>
    <t>　当事業は、平成２８年度に簡易水道事業との経営統合をしており、「料金回収率」、「給水原価」、有収率」、「有形固定資産減価償却率」などで大きな数値の変化が見られます。
　一方、平成２６年度から平成２８年度までの「経常収支比率」、「累積欠損金比率」の改善には、改訂後の地方公営企業会計基準による企業債元金償還に係る長期前受金の収益化の影響が大きく、非現金収入を見込むことによる資金不足に陥らないように注意することが必要です。
　引き続き、利用者の利便向上のため、最小経費で最大効果を発揮できるよう努めます。</t>
    <rPh sb="1" eb="2">
      <t>トウ</t>
    </rPh>
    <rPh sb="2" eb="4">
      <t>ジギョウ</t>
    </rPh>
    <rPh sb="6" eb="8">
      <t>ヘイセイ</t>
    </rPh>
    <rPh sb="10" eb="12">
      <t>ネンド</t>
    </rPh>
    <rPh sb="13" eb="15">
      <t>カンイ</t>
    </rPh>
    <rPh sb="15" eb="17">
      <t>スイドウ</t>
    </rPh>
    <rPh sb="17" eb="19">
      <t>ジギョウ</t>
    </rPh>
    <rPh sb="21" eb="23">
      <t>ケイエイ</t>
    </rPh>
    <rPh sb="23" eb="25">
      <t>トウゴウ</t>
    </rPh>
    <rPh sb="32" eb="34">
      <t>リョウキン</t>
    </rPh>
    <rPh sb="34" eb="37">
      <t>カイシュウリツ</t>
    </rPh>
    <rPh sb="84" eb="86">
      <t>イッポウ</t>
    </rPh>
    <phoneticPr fontId="4"/>
  </si>
  <si>
    <t>　当事業の経常収支比率は、平成２５年度までは100%を割り込み、単年度赤字が続き、比例して累積欠損金比率も年々増加傾向でした。
　しかしながら、平成２６年度から適用した改訂後の地方公営企業会計基準による長期前受金の収益化等により、累積欠損金は解消し、平成２６年度からは、経常収支比率は改善してきています。
　企業債残高対給水収益比率については、平成２８年度までは、新規の企業債の借入がなく、年々減少してきています。
　有収率については、平成２６年度までは悪化傾向でしたが、平成２７年度には、山本地域全域の漏水調査を行い、改善しました。平成２８年度については、元々有収率の高かった琴丘・八竜地域との事業統合により、全体の有収率が高くなりました。</t>
    <rPh sb="1" eb="2">
      <t>トウ</t>
    </rPh>
    <rPh sb="2" eb="4">
      <t>ジギョウ</t>
    </rPh>
    <rPh sb="5" eb="7">
      <t>ケイジョウ</t>
    </rPh>
    <rPh sb="7" eb="9">
      <t>シュウシ</t>
    </rPh>
    <rPh sb="9" eb="11">
      <t>ヒリツ</t>
    </rPh>
    <rPh sb="13" eb="15">
      <t>ヘイセイ</t>
    </rPh>
    <rPh sb="17" eb="19">
      <t>ネンド</t>
    </rPh>
    <rPh sb="27" eb="28">
      <t>ワ</t>
    </rPh>
    <rPh sb="29" eb="30">
      <t>コ</t>
    </rPh>
    <rPh sb="32" eb="35">
      <t>タンネンド</t>
    </rPh>
    <rPh sb="35" eb="37">
      <t>アカジ</t>
    </rPh>
    <rPh sb="38" eb="39">
      <t>ツヅ</t>
    </rPh>
    <rPh sb="41" eb="43">
      <t>ヒレイ</t>
    </rPh>
    <rPh sb="45" eb="47">
      <t>ルイセキ</t>
    </rPh>
    <rPh sb="47" eb="50">
      <t>ケッソンキン</t>
    </rPh>
    <rPh sb="50" eb="52">
      <t>ヒリツ</t>
    </rPh>
    <rPh sb="53" eb="55">
      <t>ネンネン</t>
    </rPh>
    <rPh sb="55" eb="57">
      <t>ゾウカ</t>
    </rPh>
    <rPh sb="57" eb="59">
      <t>ケイコウ</t>
    </rPh>
    <rPh sb="72" eb="74">
      <t>ヘイセイ</t>
    </rPh>
    <rPh sb="76" eb="78">
      <t>ネンド</t>
    </rPh>
    <rPh sb="80" eb="82">
      <t>テキヨウ</t>
    </rPh>
    <rPh sb="84" eb="87">
      <t>カイテイゴ</t>
    </rPh>
    <rPh sb="88" eb="90">
      <t>チホウ</t>
    </rPh>
    <rPh sb="90" eb="92">
      <t>コウエイ</t>
    </rPh>
    <rPh sb="92" eb="94">
      <t>キギョウ</t>
    </rPh>
    <rPh sb="94" eb="96">
      <t>カイケイ</t>
    </rPh>
    <rPh sb="96" eb="98">
      <t>キジュン</t>
    </rPh>
    <rPh sb="101" eb="103">
      <t>チョウキ</t>
    </rPh>
    <rPh sb="103" eb="106">
      <t>マエウケキン</t>
    </rPh>
    <rPh sb="107" eb="110">
      <t>シュウエキカ</t>
    </rPh>
    <rPh sb="110" eb="111">
      <t>トウ</t>
    </rPh>
    <rPh sb="115" eb="117">
      <t>ルイセキ</t>
    </rPh>
    <rPh sb="117" eb="120">
      <t>ケッソンキン</t>
    </rPh>
    <rPh sb="121" eb="123">
      <t>カイショウ</t>
    </rPh>
    <rPh sb="125" eb="127">
      <t>ヘイセイ</t>
    </rPh>
    <rPh sb="129" eb="131">
      <t>ネンド</t>
    </rPh>
    <rPh sb="135" eb="137">
      <t>ケイジョウ</t>
    </rPh>
    <rPh sb="137" eb="139">
      <t>シュウシ</t>
    </rPh>
    <rPh sb="139" eb="141">
      <t>ヒリツ</t>
    </rPh>
    <rPh sb="142" eb="144">
      <t>カイゼン</t>
    </rPh>
    <rPh sb="154" eb="157">
      <t>キギョウサイ</t>
    </rPh>
    <rPh sb="157" eb="159">
      <t>ザンダカ</t>
    </rPh>
    <rPh sb="159" eb="160">
      <t>タイ</t>
    </rPh>
    <rPh sb="160" eb="162">
      <t>キュウスイ</t>
    </rPh>
    <rPh sb="162" eb="164">
      <t>シュウエキ</t>
    </rPh>
    <rPh sb="164" eb="166">
      <t>ヒリツ</t>
    </rPh>
    <rPh sb="172" eb="174">
      <t>ヘイセイ</t>
    </rPh>
    <rPh sb="176" eb="178">
      <t>ネンド</t>
    </rPh>
    <rPh sb="182" eb="184">
      <t>シンキ</t>
    </rPh>
    <rPh sb="185" eb="188">
      <t>キギョウサイ</t>
    </rPh>
    <rPh sb="189" eb="191">
      <t>カリイレ</t>
    </rPh>
    <rPh sb="195" eb="197">
      <t>ネンネン</t>
    </rPh>
    <rPh sb="197" eb="199">
      <t>ゲンショウ</t>
    </rPh>
    <rPh sb="209" eb="211">
      <t>ユウシュウ</t>
    </rPh>
    <rPh sb="211" eb="212">
      <t>リツ</t>
    </rPh>
    <rPh sb="218" eb="220">
      <t>ヘイセイ</t>
    </rPh>
    <rPh sb="222" eb="224">
      <t>ネンド</t>
    </rPh>
    <rPh sb="227" eb="229">
      <t>アッカ</t>
    </rPh>
    <rPh sb="229" eb="231">
      <t>ケイコウ</t>
    </rPh>
    <rPh sb="236" eb="238">
      <t>ヘイセイ</t>
    </rPh>
    <rPh sb="240" eb="242">
      <t>ネンド</t>
    </rPh>
    <rPh sb="245" eb="247">
      <t>ヤマモト</t>
    </rPh>
    <rPh sb="247" eb="249">
      <t>チイキ</t>
    </rPh>
    <rPh sb="249" eb="251">
      <t>ゼンイキ</t>
    </rPh>
    <rPh sb="252" eb="254">
      <t>ロウスイ</t>
    </rPh>
    <rPh sb="254" eb="256">
      <t>チョウサ</t>
    </rPh>
    <rPh sb="257" eb="258">
      <t>オコナ</t>
    </rPh>
    <rPh sb="260" eb="262">
      <t>カイゼン</t>
    </rPh>
    <rPh sb="267" eb="269">
      <t>ヘイセイ</t>
    </rPh>
    <rPh sb="271" eb="273">
      <t>ネンド</t>
    </rPh>
    <rPh sb="279" eb="281">
      <t>モトモト</t>
    </rPh>
    <rPh sb="281" eb="283">
      <t>ユウシュウ</t>
    </rPh>
    <rPh sb="283" eb="284">
      <t>リツ</t>
    </rPh>
    <rPh sb="285" eb="286">
      <t>タカ</t>
    </rPh>
    <rPh sb="289" eb="291">
      <t>コトオカ</t>
    </rPh>
    <rPh sb="292" eb="294">
      <t>ハチリュウ</t>
    </rPh>
    <rPh sb="294" eb="296">
      <t>チイキ</t>
    </rPh>
    <rPh sb="298" eb="300">
      <t>ジギョウ</t>
    </rPh>
    <rPh sb="300" eb="302">
      <t>トウゴウ</t>
    </rPh>
    <rPh sb="306" eb="308">
      <t>ゼンタイ</t>
    </rPh>
    <rPh sb="309" eb="311">
      <t>ユウシュウ</t>
    </rPh>
    <rPh sb="311" eb="312">
      <t>リツ</t>
    </rPh>
    <rPh sb="313" eb="314">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</si>
</sst>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0.02</c:v>
                </c:pt>
                <c:pt idx="1">
                  <c:v>0</c:v>
                </c:pt>
                <c:pt idx="2" formatCode="#,##0.00;&quot;△&quot;#,##0.00;&quot;-&quot;">
                  <c:v>0.02</c:v>
                </c:pt>
                <c:pt idx="3">
                  <c:v>0</c:v>
                </c:pt>
                <c:pt idx="4">
                  <c:v>0</c:v>
                </c:pt>
              </c:numCache>
            </c:numRef>
          </c:val>
        </c:ser>
        <c:dLbls>
          <c:showLegendKey val="0"/>
          <c:showVal val="0"/>
          <c:showCatName val="0"/>
          <c:showSerName val="0"/>
          <c:showPercent val="0"/>
          <c:showBubbleSize val="0"/>
        </c:dLbls>
        <c:gapWidth val="150"/>
        <c:axId val="147969536"/>
        <c:axId val="1479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0.47</c:v>
                </c:pt>
              </c:numCache>
            </c:numRef>
          </c:val>
          <c:smooth val="0"/>
        </c:ser>
        <c:dLbls>
          <c:showLegendKey val="0"/>
          <c:showVal val="0"/>
          <c:showCatName val="0"/>
          <c:showSerName val="0"/>
          <c:showPercent val="0"/>
          <c:showBubbleSize val="0"/>
        </c:dLbls>
        <c:marker val="1"/>
        <c:smooth val="0"/>
        <c:axId val="147969536"/>
        <c:axId val="147971456"/>
      </c:lineChart>
      <c:dateAx>
        <c:axId val="147969536"/>
        <c:scaling>
          <c:orientation val="minMax"/>
        </c:scaling>
        <c:delete val="1"/>
        <c:axPos val="b"/>
        <c:numFmt formatCode="ge" sourceLinked="1"/>
        <c:majorTickMark val="none"/>
        <c:minorTickMark val="none"/>
        <c:tickLblPos val="none"/>
        <c:crossAx val="147971456"/>
        <c:crosses val="autoZero"/>
        <c:auto val="1"/>
        <c:lblOffset val="100"/>
        <c:baseTimeUnit val="years"/>
      </c:dateAx>
      <c:valAx>
        <c:axId val="1479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70.489999999999995</c:v>
                </c:pt>
                <c:pt idx="1">
                  <c:v>70.52</c:v>
                </c:pt>
                <c:pt idx="2">
                  <c:v>72.63</c:v>
                </c:pt>
                <c:pt idx="3">
                  <c:v>67.52</c:v>
                </c:pt>
                <c:pt idx="4">
                  <c:v>62.42</c:v>
                </c:pt>
              </c:numCache>
            </c:numRef>
          </c:val>
        </c:ser>
        <c:dLbls>
          <c:showLegendKey val="0"/>
          <c:showVal val="0"/>
          <c:showCatName val="0"/>
          <c:showSerName val="0"/>
          <c:showPercent val="0"/>
          <c:showBubbleSize val="0"/>
        </c:dLbls>
        <c:gapWidth val="150"/>
        <c:axId val="160044928"/>
        <c:axId val="1600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54.24</c:v>
                </c:pt>
              </c:numCache>
            </c:numRef>
          </c:val>
          <c:smooth val="0"/>
        </c:ser>
        <c:dLbls>
          <c:showLegendKey val="0"/>
          <c:showVal val="0"/>
          <c:showCatName val="0"/>
          <c:showSerName val="0"/>
          <c:showPercent val="0"/>
          <c:showBubbleSize val="0"/>
        </c:dLbls>
        <c:marker val="1"/>
        <c:smooth val="0"/>
        <c:axId val="160044928"/>
        <c:axId val="160059392"/>
      </c:lineChart>
      <c:dateAx>
        <c:axId val="160044928"/>
        <c:scaling>
          <c:orientation val="minMax"/>
        </c:scaling>
        <c:delete val="1"/>
        <c:axPos val="b"/>
        <c:numFmt formatCode="ge" sourceLinked="1"/>
        <c:majorTickMark val="none"/>
        <c:minorTickMark val="none"/>
        <c:tickLblPos val="none"/>
        <c:crossAx val="160059392"/>
        <c:crosses val="autoZero"/>
        <c:auto val="1"/>
        <c:lblOffset val="100"/>
        <c:baseTimeUnit val="years"/>
      </c:dateAx>
      <c:valAx>
        <c:axId val="1600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76.209999999999994</c:v>
                </c:pt>
                <c:pt idx="1">
                  <c:v>72.88</c:v>
                </c:pt>
                <c:pt idx="2">
                  <c:v>69.849999999999994</c:v>
                </c:pt>
                <c:pt idx="3">
                  <c:v>76.739999999999995</c:v>
                </c:pt>
                <c:pt idx="4">
                  <c:v>81.75</c:v>
                </c:pt>
              </c:numCache>
            </c:numRef>
          </c:val>
        </c:ser>
        <c:dLbls>
          <c:showLegendKey val="0"/>
          <c:showVal val="0"/>
          <c:showCatName val="0"/>
          <c:showSerName val="0"/>
          <c:showPercent val="0"/>
          <c:showBubbleSize val="0"/>
        </c:dLbls>
        <c:gapWidth val="150"/>
        <c:axId val="160097792"/>
        <c:axId val="1600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81.680000000000007</c:v>
                </c:pt>
              </c:numCache>
            </c:numRef>
          </c:val>
          <c:smooth val="0"/>
        </c:ser>
        <c:dLbls>
          <c:showLegendKey val="0"/>
          <c:showVal val="0"/>
          <c:showCatName val="0"/>
          <c:showSerName val="0"/>
          <c:showPercent val="0"/>
          <c:showBubbleSize val="0"/>
        </c:dLbls>
        <c:marker val="1"/>
        <c:smooth val="0"/>
        <c:axId val="160097792"/>
        <c:axId val="160099712"/>
      </c:lineChart>
      <c:dateAx>
        <c:axId val="160097792"/>
        <c:scaling>
          <c:orientation val="minMax"/>
        </c:scaling>
        <c:delete val="1"/>
        <c:axPos val="b"/>
        <c:numFmt formatCode="ge" sourceLinked="1"/>
        <c:majorTickMark val="none"/>
        <c:minorTickMark val="none"/>
        <c:tickLblPos val="none"/>
        <c:crossAx val="160099712"/>
        <c:crosses val="autoZero"/>
        <c:auto val="1"/>
        <c:lblOffset val="100"/>
        <c:baseTimeUnit val="years"/>
      </c:dateAx>
      <c:valAx>
        <c:axId val="1600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99.6</c:v>
                </c:pt>
                <c:pt idx="1">
                  <c:v>82.05</c:v>
                </c:pt>
                <c:pt idx="2">
                  <c:v>97.61</c:v>
                </c:pt>
                <c:pt idx="3">
                  <c:v>106.16</c:v>
                </c:pt>
                <c:pt idx="4">
                  <c:v>133.01</c:v>
                </c:pt>
              </c:numCache>
            </c:numRef>
          </c:val>
        </c:ser>
        <c:dLbls>
          <c:showLegendKey val="0"/>
          <c:showVal val="0"/>
          <c:showCatName val="0"/>
          <c:showSerName val="0"/>
          <c:showPercent val="0"/>
          <c:showBubbleSize val="0"/>
        </c:dLbls>
        <c:gapWidth val="150"/>
        <c:axId val="149587072"/>
        <c:axId val="1495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111.34</c:v>
                </c:pt>
              </c:numCache>
            </c:numRef>
          </c:val>
          <c:smooth val="0"/>
        </c:ser>
        <c:dLbls>
          <c:showLegendKey val="0"/>
          <c:showVal val="0"/>
          <c:showCatName val="0"/>
          <c:showSerName val="0"/>
          <c:showPercent val="0"/>
          <c:showBubbleSize val="0"/>
        </c:dLbls>
        <c:marker val="1"/>
        <c:smooth val="0"/>
        <c:axId val="149587072"/>
        <c:axId val="149588992"/>
      </c:lineChart>
      <c:dateAx>
        <c:axId val="149587072"/>
        <c:scaling>
          <c:orientation val="minMax"/>
        </c:scaling>
        <c:delete val="1"/>
        <c:axPos val="b"/>
        <c:numFmt formatCode="ge" sourceLinked="1"/>
        <c:majorTickMark val="none"/>
        <c:minorTickMark val="none"/>
        <c:tickLblPos val="none"/>
        <c:crossAx val="149588992"/>
        <c:crosses val="autoZero"/>
        <c:auto val="1"/>
        <c:lblOffset val="100"/>
        <c:baseTimeUnit val="years"/>
      </c:dateAx>
      <c:valAx>
        <c:axId val="14958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5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33.97</c:v>
                </c:pt>
                <c:pt idx="1">
                  <c:v>34.85</c:v>
                </c:pt>
                <c:pt idx="2">
                  <c:v>51.6</c:v>
                </c:pt>
                <c:pt idx="3">
                  <c:v>53.69</c:v>
                </c:pt>
                <c:pt idx="4">
                  <c:v>35.799999999999997</c:v>
                </c:pt>
              </c:numCache>
            </c:numRef>
          </c:val>
        </c:ser>
        <c:dLbls>
          <c:showLegendKey val="0"/>
          <c:showVal val="0"/>
          <c:showCatName val="0"/>
          <c:showSerName val="0"/>
          <c:showPercent val="0"/>
          <c:showBubbleSize val="0"/>
        </c:dLbls>
        <c:gapWidth val="150"/>
        <c:axId val="150942464"/>
        <c:axId val="1509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48.14</c:v>
                </c:pt>
              </c:numCache>
            </c:numRef>
          </c:val>
          <c:smooth val="0"/>
        </c:ser>
        <c:dLbls>
          <c:showLegendKey val="0"/>
          <c:showVal val="0"/>
          <c:showCatName val="0"/>
          <c:showSerName val="0"/>
          <c:showPercent val="0"/>
          <c:showBubbleSize val="0"/>
        </c:dLbls>
        <c:marker val="1"/>
        <c:smooth val="0"/>
        <c:axId val="150942464"/>
        <c:axId val="150944384"/>
      </c:lineChart>
      <c:dateAx>
        <c:axId val="150942464"/>
        <c:scaling>
          <c:orientation val="minMax"/>
        </c:scaling>
        <c:delete val="1"/>
        <c:axPos val="b"/>
        <c:numFmt formatCode="ge" sourceLinked="1"/>
        <c:majorTickMark val="none"/>
        <c:minorTickMark val="none"/>
        <c:tickLblPos val="none"/>
        <c:crossAx val="150944384"/>
        <c:crosses val="autoZero"/>
        <c:auto val="1"/>
        <c:lblOffset val="100"/>
        <c:baseTimeUnit val="years"/>
      </c:dateAx>
      <c:valAx>
        <c:axId val="1509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983040"/>
        <c:axId val="1509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11.13</c:v>
                </c:pt>
              </c:numCache>
            </c:numRef>
          </c:val>
          <c:smooth val="0"/>
        </c:ser>
        <c:dLbls>
          <c:showLegendKey val="0"/>
          <c:showVal val="0"/>
          <c:showCatName val="0"/>
          <c:showSerName val="0"/>
          <c:showPercent val="0"/>
          <c:showBubbleSize val="0"/>
        </c:dLbls>
        <c:marker val="1"/>
        <c:smooth val="0"/>
        <c:axId val="150983040"/>
        <c:axId val="150984960"/>
      </c:lineChart>
      <c:dateAx>
        <c:axId val="150983040"/>
        <c:scaling>
          <c:orientation val="minMax"/>
        </c:scaling>
        <c:delete val="1"/>
        <c:axPos val="b"/>
        <c:numFmt formatCode="ge" sourceLinked="1"/>
        <c:majorTickMark val="none"/>
        <c:minorTickMark val="none"/>
        <c:tickLblPos val="none"/>
        <c:crossAx val="150984960"/>
        <c:crosses val="autoZero"/>
        <c:auto val="1"/>
        <c:lblOffset val="100"/>
        <c:baseTimeUnit val="years"/>
      </c:dateAx>
      <c:valAx>
        <c:axId val="1509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39.54</c:v>
                </c:pt>
                <c:pt idx="1">
                  <c:v>73.78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9879552"/>
        <c:axId val="1598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10.130000000000001</c:v>
                </c:pt>
              </c:numCache>
            </c:numRef>
          </c:val>
          <c:smooth val="0"/>
        </c:ser>
        <c:dLbls>
          <c:showLegendKey val="0"/>
          <c:showVal val="0"/>
          <c:showCatName val="0"/>
          <c:showSerName val="0"/>
          <c:showPercent val="0"/>
          <c:showBubbleSize val="0"/>
        </c:dLbls>
        <c:marker val="1"/>
        <c:smooth val="0"/>
        <c:axId val="159879552"/>
        <c:axId val="159881472"/>
      </c:lineChart>
      <c:dateAx>
        <c:axId val="159879552"/>
        <c:scaling>
          <c:orientation val="minMax"/>
        </c:scaling>
        <c:delete val="1"/>
        <c:axPos val="b"/>
        <c:numFmt formatCode="ge" sourceLinked="1"/>
        <c:majorTickMark val="none"/>
        <c:minorTickMark val="none"/>
        <c:tickLblPos val="none"/>
        <c:crossAx val="159881472"/>
        <c:crosses val="autoZero"/>
        <c:auto val="1"/>
        <c:lblOffset val="100"/>
        <c:baseTimeUnit val="years"/>
      </c:dateAx>
      <c:valAx>
        <c:axId val="15988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8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509.12</c:v>
                </c:pt>
                <c:pt idx="1">
                  <c:v>435.84</c:v>
                </c:pt>
                <c:pt idx="2">
                  <c:v>158.59</c:v>
                </c:pt>
                <c:pt idx="3">
                  <c:v>141.54</c:v>
                </c:pt>
                <c:pt idx="4">
                  <c:v>75.8</c:v>
                </c:pt>
              </c:numCache>
            </c:numRef>
          </c:val>
        </c:ser>
        <c:dLbls>
          <c:showLegendKey val="0"/>
          <c:showVal val="0"/>
          <c:showCatName val="0"/>
          <c:showSerName val="0"/>
          <c:showPercent val="0"/>
          <c:showBubbleSize val="0"/>
        </c:dLbls>
        <c:gapWidth val="150"/>
        <c:axId val="160176000"/>
        <c:axId val="1601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388.67</c:v>
                </c:pt>
              </c:numCache>
            </c:numRef>
          </c:val>
          <c:smooth val="0"/>
        </c:ser>
        <c:dLbls>
          <c:showLegendKey val="0"/>
          <c:showVal val="0"/>
          <c:showCatName val="0"/>
          <c:showSerName val="0"/>
          <c:showPercent val="0"/>
          <c:showBubbleSize val="0"/>
        </c:dLbls>
        <c:marker val="1"/>
        <c:smooth val="0"/>
        <c:axId val="160176000"/>
        <c:axId val="160190464"/>
      </c:lineChart>
      <c:dateAx>
        <c:axId val="160176000"/>
        <c:scaling>
          <c:orientation val="minMax"/>
        </c:scaling>
        <c:delete val="1"/>
        <c:axPos val="b"/>
        <c:numFmt formatCode="ge" sourceLinked="1"/>
        <c:majorTickMark val="none"/>
        <c:minorTickMark val="none"/>
        <c:tickLblPos val="none"/>
        <c:crossAx val="160190464"/>
        <c:crosses val="autoZero"/>
        <c:auto val="1"/>
        <c:lblOffset val="100"/>
        <c:baseTimeUnit val="years"/>
      </c:dateAx>
      <c:valAx>
        <c:axId val="16019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897.51</c:v>
                </c:pt>
                <c:pt idx="1">
                  <c:v>847.45</c:v>
                </c:pt>
                <c:pt idx="2">
                  <c:v>765.79</c:v>
                </c:pt>
                <c:pt idx="3">
                  <c:v>651.82000000000005</c:v>
                </c:pt>
                <c:pt idx="4">
                  <c:v>583.44000000000005</c:v>
                </c:pt>
              </c:numCache>
            </c:numRef>
          </c:val>
        </c:ser>
        <c:dLbls>
          <c:showLegendKey val="0"/>
          <c:showVal val="0"/>
          <c:showCatName val="0"/>
          <c:showSerName val="0"/>
          <c:showPercent val="0"/>
          <c:showBubbleSize val="0"/>
        </c:dLbls>
        <c:gapWidth val="150"/>
        <c:axId val="160206208"/>
        <c:axId val="1602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422.5</c:v>
                </c:pt>
              </c:numCache>
            </c:numRef>
          </c:val>
          <c:smooth val="0"/>
        </c:ser>
        <c:dLbls>
          <c:showLegendKey val="0"/>
          <c:showVal val="0"/>
          <c:showCatName val="0"/>
          <c:showSerName val="0"/>
          <c:showPercent val="0"/>
          <c:showBubbleSize val="0"/>
        </c:dLbls>
        <c:marker val="1"/>
        <c:smooth val="0"/>
        <c:axId val="160206208"/>
        <c:axId val="160224768"/>
      </c:lineChart>
      <c:dateAx>
        <c:axId val="160206208"/>
        <c:scaling>
          <c:orientation val="minMax"/>
        </c:scaling>
        <c:delete val="1"/>
        <c:axPos val="b"/>
        <c:numFmt formatCode="ge" sourceLinked="1"/>
        <c:majorTickMark val="none"/>
        <c:minorTickMark val="none"/>
        <c:tickLblPos val="none"/>
        <c:crossAx val="160224768"/>
        <c:crosses val="autoZero"/>
        <c:auto val="1"/>
        <c:lblOffset val="100"/>
        <c:baseTimeUnit val="years"/>
      </c:dateAx>
      <c:valAx>
        <c:axId val="16022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2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56.16</c:v>
                </c:pt>
                <c:pt idx="1">
                  <c:v>51.18</c:v>
                </c:pt>
                <c:pt idx="2">
                  <c:v>66.88</c:v>
                </c:pt>
                <c:pt idx="3">
                  <c:v>83.17</c:v>
                </c:pt>
                <c:pt idx="4">
                  <c:v>139.22999999999999</c:v>
                </c:pt>
              </c:numCache>
            </c:numRef>
          </c:val>
        </c:ser>
        <c:dLbls>
          <c:showLegendKey val="0"/>
          <c:showVal val="0"/>
          <c:showCatName val="0"/>
          <c:showSerName val="0"/>
          <c:showPercent val="0"/>
          <c:showBubbleSize val="0"/>
        </c:dLbls>
        <c:gapWidth val="150"/>
        <c:axId val="159980544"/>
        <c:axId val="1599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101.64</c:v>
                </c:pt>
              </c:numCache>
            </c:numRef>
          </c:val>
          <c:smooth val="0"/>
        </c:ser>
        <c:dLbls>
          <c:showLegendKey val="0"/>
          <c:showVal val="0"/>
          <c:showCatName val="0"/>
          <c:showSerName val="0"/>
          <c:showPercent val="0"/>
          <c:showBubbleSize val="0"/>
        </c:dLbls>
        <c:marker val="1"/>
        <c:smooth val="0"/>
        <c:axId val="159980544"/>
        <c:axId val="159986816"/>
      </c:lineChart>
      <c:dateAx>
        <c:axId val="159980544"/>
        <c:scaling>
          <c:orientation val="minMax"/>
        </c:scaling>
        <c:delete val="1"/>
        <c:axPos val="b"/>
        <c:numFmt formatCode="ge" sourceLinked="1"/>
        <c:majorTickMark val="none"/>
        <c:minorTickMark val="none"/>
        <c:tickLblPos val="none"/>
        <c:crossAx val="159986816"/>
        <c:crosses val="autoZero"/>
        <c:auto val="1"/>
        <c:lblOffset val="100"/>
        <c:baseTimeUnit val="years"/>
      </c:dateAx>
      <c:valAx>
        <c:axId val="1599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293.41000000000003</c:v>
                </c:pt>
                <c:pt idx="1">
                  <c:v>323.73</c:v>
                </c:pt>
                <c:pt idx="2">
                  <c:v>248.28</c:v>
                </c:pt>
                <c:pt idx="3">
                  <c:v>199.6</c:v>
                </c:pt>
                <c:pt idx="4">
                  <c:v>128.13</c:v>
                </c:pt>
              </c:numCache>
            </c:numRef>
          </c:val>
        </c:ser>
        <c:dLbls>
          <c:showLegendKey val="0"/>
          <c:showVal val="0"/>
          <c:showCatName val="0"/>
          <c:showSerName val="0"/>
          <c:showPercent val="0"/>
          <c:showBubbleSize val="0"/>
        </c:dLbls>
        <c:gapWidth val="150"/>
        <c:axId val="160024832"/>
        <c:axId val="1600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179.16</c:v>
                </c:pt>
              </c:numCache>
            </c:numRef>
          </c:val>
          <c:smooth val="0"/>
        </c:ser>
        <c:dLbls>
          <c:showLegendKey val="0"/>
          <c:showVal val="0"/>
          <c:showCatName val="0"/>
          <c:showSerName val="0"/>
          <c:showPercent val="0"/>
          <c:showBubbleSize val="0"/>
        </c:dLbls>
        <c:marker val="1"/>
        <c:smooth val="0"/>
        <c:axId val="160024832"/>
        <c:axId val="160027008"/>
      </c:lineChart>
      <c:dateAx>
        <c:axId val="160024832"/>
        <c:scaling>
          <c:orientation val="minMax"/>
        </c:scaling>
        <c:delete val="1"/>
        <c:axPos val="b"/>
        <c:numFmt formatCode="ge" sourceLinked="1"/>
        <c:majorTickMark val="none"/>
        <c:minorTickMark val="none"/>
        <c:tickLblPos val="none"/>
        <c:crossAx val="160027008"/>
        <c:crosses val="autoZero"/>
        <c:auto val="1"/>
        <c:lblOffset val="100"/>
        <c:baseTimeUnit val="years"/>
      </c:dateAx>
      <c:valAx>
        <c:axId val="1600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3" zoomScale="85" zoomScaleNormal="85"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秋田県　三種町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116</v>
      </c>
      <c r="AE8" s="84"/>
      <c r="AF8" s="84"/>
      <c r="AG8" s="84"/>
      <c r="AH8" s="84"/>
      <c r="AI8" s="84"/>
      <c r="AJ8" s="84"/>
      <c r="AK8" s="5"/>
      <c r="AL8" s="71">
        <f>データ!$R$6</f>
        <v>17423</v>
      </c>
      <c r="AM8" s="71"/>
      <c r="AN8" s="71"/>
      <c r="AO8" s="71"/>
      <c r="AP8" s="71"/>
      <c r="AQ8" s="71"/>
      <c r="AR8" s="71"/>
      <c r="AS8" s="71"/>
      <c r="AT8" s="67">
        <f>データ!$S$6</f>
        <v>247.98</v>
      </c>
      <c r="AU8" s="68"/>
      <c r="AV8" s="68"/>
      <c r="AW8" s="68"/>
      <c r="AX8" s="68"/>
      <c r="AY8" s="68"/>
      <c r="AZ8" s="68"/>
      <c r="BA8" s="68"/>
      <c r="BB8" s="70">
        <f>データ!$T$6</f>
        <v>70.260000000000005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59.06</v>
      </c>
      <c r="J10" s="68"/>
      <c r="K10" s="68"/>
      <c r="L10" s="68"/>
      <c r="M10" s="68"/>
      <c r="N10" s="68"/>
      <c r="O10" s="69"/>
      <c r="P10" s="70">
        <f>データ!$P$6</f>
        <v>73.819999999999993</v>
      </c>
      <c r="Q10" s="70"/>
      <c r="R10" s="70"/>
      <c r="S10" s="70"/>
      <c r="T10" s="70"/>
      <c r="U10" s="70"/>
      <c r="V10" s="70"/>
      <c r="W10" s="71">
        <f>データ!$Q$6</f>
        <v>3306</v>
      </c>
      <c r="X10" s="71"/>
      <c r="Y10" s="71"/>
      <c r="Z10" s="71"/>
      <c r="AA10" s="71"/>
      <c r="AB10" s="71"/>
      <c r="AC10" s="71"/>
      <c r="AD10" s="2"/>
      <c r="AE10" s="2"/>
      <c r="AF10" s="2"/>
      <c r="AG10" s="2"/>
      <c r="AH10" s="5"/>
      <c r="AI10" s="5"/>
      <c r="AJ10" s="5"/>
      <c r="AK10" s="5"/>
      <c r="AL10" s="71">
        <f>データ!$U$6</f>
        <v>12736</v>
      </c>
      <c r="AM10" s="71"/>
      <c r="AN10" s="71"/>
      <c r="AO10" s="71"/>
      <c r="AP10" s="71"/>
      <c r="AQ10" s="71"/>
      <c r="AR10" s="71"/>
      <c r="AS10" s="71"/>
      <c r="AT10" s="67">
        <f>データ!$V$6</f>
        <v>17.559999999999999</v>
      </c>
      <c r="AU10" s="68"/>
      <c r="AV10" s="68"/>
      <c r="AW10" s="68"/>
      <c r="AX10" s="68"/>
      <c r="AY10" s="68"/>
      <c r="AZ10" s="68"/>
      <c r="BA10" s="68"/>
      <c r="BB10" s="70">
        <f>データ!$W$6</f>
        <v>725.28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53481</v>
      </c>
      <c r="D6" s="34">
        <f t="shared" si="3"/>
        <v>46</v>
      </c>
      <c r="E6" s="34">
        <f t="shared" si="3"/>
        <v>1</v>
      </c>
      <c r="F6" s="34">
        <f t="shared" si="3"/>
        <v>0</v>
      </c>
      <c r="G6" s="34">
        <f t="shared" si="3"/>
        <v>1</v>
      </c>
      <c r="H6" s="34" t="str">
        <f t="shared" si="3"/>
        <v>秋田県　三種町</v>
      </c>
      <c r="I6" s="34" t="str">
        <f t="shared" si="3"/>
        <v>法適用</v>
      </c>
      <c r="J6" s="34" t="str">
        <f t="shared" si="3"/>
        <v>水道事業</v>
      </c>
      <c r="K6" s="34" t="str">
        <f t="shared" si="3"/>
        <v>末端給水事業</v>
      </c>
      <c r="L6" s="34" t="str">
        <f t="shared" si="3"/>
        <v>A7</v>
      </c>
      <c r="M6" s="34">
        <f t="shared" si="3"/>
        <v>0</v>
      </c>
      <c r="N6" s="35" t="str">
        <f t="shared" si="3"/>
        <v>-</v>
      </c>
      <c r="O6" s="35">
        <f t="shared" si="3"/>
        <v>59.06</v>
      </c>
      <c r="P6" s="35">
        <f t="shared" si="3"/>
        <v>73.819999999999993</v>
      </c>
      <c r="Q6" s="35">
        <f t="shared" si="3"/>
        <v>3306</v>
      </c>
      <c r="R6" s="35">
        <f t="shared" si="3"/>
        <v>17423</v>
      </c>
      <c r="S6" s="35">
        <f t="shared" si="3"/>
        <v>247.98</v>
      </c>
      <c r="T6" s="35">
        <f t="shared" si="3"/>
        <v>70.260000000000005</v>
      </c>
      <c r="U6" s="35">
        <f t="shared" si="3"/>
        <v>12736</v>
      </c>
      <c r="V6" s="35">
        <f t="shared" si="3"/>
        <v>17.559999999999999</v>
      </c>
      <c r="W6" s="35">
        <f t="shared" si="3"/>
        <v>725.28</v>
      </c>
      <c r="X6" s="36">
        <f>IF(X7="",NA(),X7)</f>
        <v>99.6</v>
      </c>
      <c r="Y6" s="36">
        <f t="shared" ref="Y6:AG6" si="4">IF(Y7="",NA(),Y7)</f>
        <v>82.05</v>
      </c>
      <c r="Z6" s="36">
        <f t="shared" si="4"/>
        <v>97.61</v>
      </c>
      <c r="AA6" s="36">
        <f t="shared" si="4"/>
        <v>106.16</v>
      </c>
      <c r="AB6" s="36">
        <f t="shared" si="4"/>
        <v>133.01</v>
      </c>
      <c r="AC6" s="36">
        <f t="shared" si="4"/>
        <v>100.73</v>
      </c>
      <c r="AD6" s="36">
        <f t="shared" si="4"/>
        <v>109.5</v>
      </c>
      <c r="AE6" s="36">
        <f t="shared" si="4"/>
        <v>106.28</v>
      </c>
      <c r="AF6" s="36">
        <f t="shared" si="4"/>
        <v>108.35</v>
      </c>
      <c r="AG6" s="36">
        <f t="shared" si="4"/>
        <v>111.34</v>
      </c>
      <c r="AH6" s="35" t="str">
        <f>IF(AH7="","",IF(AH7="-","【-】","【"&amp;SUBSTITUTE(TEXT(AH7,"#,##0.00"),"-","△")&amp;"】"))</f>
        <v>【114.35】</v>
      </c>
      <c r="AI6" s="36">
        <f>IF(AI7="",NA(),AI7)</f>
        <v>39.54</v>
      </c>
      <c r="AJ6" s="36">
        <f t="shared" ref="AJ6:AR6" si="5">IF(AJ7="",NA(),AJ7)</f>
        <v>73.78</v>
      </c>
      <c r="AK6" s="35">
        <f t="shared" si="5"/>
        <v>0</v>
      </c>
      <c r="AL6" s="35">
        <f t="shared" si="5"/>
        <v>0</v>
      </c>
      <c r="AM6" s="35">
        <f t="shared" si="5"/>
        <v>0</v>
      </c>
      <c r="AN6" s="36">
        <f t="shared" si="5"/>
        <v>50.06</v>
      </c>
      <c r="AO6" s="36">
        <f t="shared" si="5"/>
        <v>44.3</v>
      </c>
      <c r="AP6" s="36">
        <f t="shared" si="5"/>
        <v>32.31</v>
      </c>
      <c r="AQ6" s="36">
        <f t="shared" si="5"/>
        <v>26.85</v>
      </c>
      <c r="AR6" s="36">
        <f t="shared" si="5"/>
        <v>10.130000000000001</v>
      </c>
      <c r="AS6" s="35" t="str">
        <f>IF(AS7="","",IF(AS7="-","【-】","【"&amp;SUBSTITUTE(TEXT(AS7,"#,##0.00"),"-","△")&amp;"】"))</f>
        <v>【0.79】</v>
      </c>
      <c r="AT6" s="36">
        <f>IF(AT7="",NA(),AT7)</f>
        <v>509.12</v>
      </c>
      <c r="AU6" s="36">
        <f t="shared" ref="AU6:BC6" si="6">IF(AU7="",NA(),AU7)</f>
        <v>435.84</v>
      </c>
      <c r="AV6" s="36">
        <f t="shared" si="6"/>
        <v>158.59</v>
      </c>
      <c r="AW6" s="36">
        <f t="shared" si="6"/>
        <v>141.54</v>
      </c>
      <c r="AX6" s="36">
        <f t="shared" si="6"/>
        <v>75.8</v>
      </c>
      <c r="AY6" s="36">
        <f t="shared" si="6"/>
        <v>2322.9699999999998</v>
      </c>
      <c r="AZ6" s="36">
        <f t="shared" si="6"/>
        <v>2098.87</v>
      </c>
      <c r="BA6" s="36">
        <f t="shared" si="6"/>
        <v>571.29999999999995</v>
      </c>
      <c r="BB6" s="36">
        <f t="shared" si="6"/>
        <v>527.82000000000005</v>
      </c>
      <c r="BC6" s="36">
        <f t="shared" si="6"/>
        <v>388.67</v>
      </c>
      <c r="BD6" s="35" t="str">
        <f>IF(BD7="","",IF(BD7="-","【-】","【"&amp;SUBSTITUTE(TEXT(BD7,"#,##0.00"),"-","△")&amp;"】"))</f>
        <v>【262.87】</v>
      </c>
      <c r="BE6" s="36">
        <f>IF(BE7="",NA(),BE7)</f>
        <v>897.51</v>
      </c>
      <c r="BF6" s="36">
        <f t="shared" ref="BF6:BN6" si="7">IF(BF7="",NA(),BF7)</f>
        <v>847.45</v>
      </c>
      <c r="BG6" s="36">
        <f t="shared" si="7"/>
        <v>765.79</v>
      </c>
      <c r="BH6" s="36">
        <f t="shared" si="7"/>
        <v>651.82000000000005</v>
      </c>
      <c r="BI6" s="36">
        <f t="shared" si="7"/>
        <v>583.44000000000005</v>
      </c>
      <c r="BJ6" s="36">
        <f t="shared" si="7"/>
        <v>547.41999999999996</v>
      </c>
      <c r="BK6" s="36">
        <f t="shared" si="7"/>
        <v>536.9</v>
      </c>
      <c r="BL6" s="36">
        <f t="shared" si="7"/>
        <v>495.43</v>
      </c>
      <c r="BM6" s="36">
        <f t="shared" si="7"/>
        <v>488.5</v>
      </c>
      <c r="BN6" s="36">
        <f t="shared" si="7"/>
        <v>422.5</v>
      </c>
      <c r="BO6" s="35" t="str">
        <f>IF(BO7="","",IF(BO7="-","【-】","【"&amp;SUBSTITUTE(TEXT(BO7,"#,##0.00"),"-","△")&amp;"】"))</f>
        <v>【270.87】</v>
      </c>
      <c r="BP6" s="36">
        <f>IF(BP7="",NA(),BP7)</f>
        <v>56.16</v>
      </c>
      <c r="BQ6" s="36">
        <f t="shared" ref="BQ6:BY6" si="8">IF(BQ7="",NA(),BQ7)</f>
        <v>51.18</v>
      </c>
      <c r="BR6" s="36">
        <f t="shared" si="8"/>
        <v>66.88</v>
      </c>
      <c r="BS6" s="36">
        <f t="shared" si="8"/>
        <v>83.17</v>
      </c>
      <c r="BT6" s="36">
        <f t="shared" si="8"/>
        <v>139.22999999999999</v>
      </c>
      <c r="BU6" s="36">
        <f t="shared" si="8"/>
        <v>80.62</v>
      </c>
      <c r="BV6" s="36">
        <f t="shared" si="8"/>
        <v>80.010000000000005</v>
      </c>
      <c r="BW6" s="36">
        <f t="shared" si="8"/>
        <v>81.900000000000006</v>
      </c>
      <c r="BX6" s="36">
        <f t="shared" si="8"/>
        <v>82.42</v>
      </c>
      <c r="BY6" s="36">
        <f t="shared" si="8"/>
        <v>101.64</v>
      </c>
      <c r="BZ6" s="35" t="str">
        <f>IF(BZ7="","",IF(BZ7="-","【-】","【"&amp;SUBSTITUTE(TEXT(BZ7,"#,##0.00"),"-","△")&amp;"】"))</f>
        <v>【105.59】</v>
      </c>
      <c r="CA6" s="36">
        <f>IF(CA7="",NA(),CA7)</f>
        <v>293.41000000000003</v>
      </c>
      <c r="CB6" s="36">
        <f t="shared" ref="CB6:CJ6" si="9">IF(CB7="",NA(),CB7)</f>
        <v>323.73</v>
      </c>
      <c r="CC6" s="36">
        <f t="shared" si="9"/>
        <v>248.28</v>
      </c>
      <c r="CD6" s="36">
        <f t="shared" si="9"/>
        <v>199.6</v>
      </c>
      <c r="CE6" s="36">
        <f t="shared" si="9"/>
        <v>128.13</v>
      </c>
      <c r="CF6" s="36">
        <f t="shared" si="9"/>
        <v>229.31</v>
      </c>
      <c r="CG6" s="36">
        <f t="shared" si="9"/>
        <v>232.46</v>
      </c>
      <c r="CH6" s="36">
        <f t="shared" si="9"/>
        <v>227.97</v>
      </c>
      <c r="CI6" s="36">
        <f t="shared" si="9"/>
        <v>226.99</v>
      </c>
      <c r="CJ6" s="36">
        <f t="shared" si="9"/>
        <v>179.16</v>
      </c>
      <c r="CK6" s="35" t="str">
        <f>IF(CK7="","",IF(CK7="-","【-】","【"&amp;SUBSTITUTE(TEXT(CK7,"#,##0.00"),"-","△")&amp;"】"))</f>
        <v>【163.27】</v>
      </c>
      <c r="CL6" s="36">
        <f>IF(CL7="",NA(),CL7)</f>
        <v>70.489999999999995</v>
      </c>
      <c r="CM6" s="36">
        <f t="shared" ref="CM6:CU6" si="10">IF(CM7="",NA(),CM7)</f>
        <v>70.52</v>
      </c>
      <c r="CN6" s="36">
        <f t="shared" si="10"/>
        <v>72.63</v>
      </c>
      <c r="CO6" s="36">
        <f t="shared" si="10"/>
        <v>67.52</v>
      </c>
      <c r="CP6" s="36">
        <f t="shared" si="10"/>
        <v>62.42</v>
      </c>
      <c r="CQ6" s="36">
        <f t="shared" si="10"/>
        <v>40.119999999999997</v>
      </c>
      <c r="CR6" s="36">
        <f t="shared" si="10"/>
        <v>41.24</v>
      </c>
      <c r="CS6" s="36">
        <f t="shared" si="10"/>
        <v>40.700000000000003</v>
      </c>
      <c r="CT6" s="36">
        <f t="shared" si="10"/>
        <v>39.909999999999997</v>
      </c>
      <c r="CU6" s="36">
        <f t="shared" si="10"/>
        <v>54.24</v>
      </c>
      <c r="CV6" s="35" t="str">
        <f>IF(CV7="","",IF(CV7="-","【-】","【"&amp;SUBSTITUTE(TEXT(CV7,"#,##0.00"),"-","△")&amp;"】"))</f>
        <v>【59.94】</v>
      </c>
      <c r="CW6" s="36">
        <f>IF(CW7="",NA(),CW7)</f>
        <v>76.209999999999994</v>
      </c>
      <c r="CX6" s="36">
        <f t="shared" ref="CX6:DF6" si="11">IF(CX7="",NA(),CX7)</f>
        <v>72.88</v>
      </c>
      <c r="CY6" s="36">
        <f t="shared" si="11"/>
        <v>69.849999999999994</v>
      </c>
      <c r="CZ6" s="36">
        <f t="shared" si="11"/>
        <v>76.739999999999995</v>
      </c>
      <c r="DA6" s="36">
        <f t="shared" si="11"/>
        <v>81.75</v>
      </c>
      <c r="DB6" s="36">
        <f t="shared" si="11"/>
        <v>76.87</v>
      </c>
      <c r="DC6" s="36">
        <f t="shared" si="11"/>
        <v>74.900000000000006</v>
      </c>
      <c r="DD6" s="36">
        <f t="shared" si="11"/>
        <v>74.61</v>
      </c>
      <c r="DE6" s="36">
        <f t="shared" si="11"/>
        <v>75.62</v>
      </c>
      <c r="DF6" s="36">
        <f t="shared" si="11"/>
        <v>81.680000000000007</v>
      </c>
      <c r="DG6" s="35" t="str">
        <f>IF(DG7="","",IF(DG7="-","【-】","【"&amp;SUBSTITUTE(TEXT(DG7,"#,##0.00"),"-","△")&amp;"】"))</f>
        <v>【90.22】</v>
      </c>
      <c r="DH6" s="36">
        <f>IF(DH7="",NA(),DH7)</f>
        <v>33.97</v>
      </c>
      <c r="DI6" s="36">
        <f t="shared" ref="DI6:DQ6" si="12">IF(DI7="",NA(),DI7)</f>
        <v>34.85</v>
      </c>
      <c r="DJ6" s="36">
        <f t="shared" si="12"/>
        <v>51.6</v>
      </c>
      <c r="DK6" s="36">
        <f t="shared" si="12"/>
        <v>53.69</v>
      </c>
      <c r="DL6" s="36">
        <f t="shared" si="12"/>
        <v>35.799999999999997</v>
      </c>
      <c r="DM6" s="36">
        <f t="shared" si="12"/>
        <v>38.520000000000003</v>
      </c>
      <c r="DN6" s="36">
        <f t="shared" si="12"/>
        <v>39.049999999999997</v>
      </c>
      <c r="DO6" s="36">
        <f t="shared" si="12"/>
        <v>50.44</v>
      </c>
      <c r="DP6" s="36">
        <f t="shared" si="12"/>
        <v>51.44</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6.76</v>
      </c>
      <c r="DY6" s="36">
        <f t="shared" si="13"/>
        <v>8.18</v>
      </c>
      <c r="DZ6" s="36">
        <f t="shared" si="13"/>
        <v>9.64</v>
      </c>
      <c r="EA6" s="36">
        <f t="shared" si="13"/>
        <v>11.68</v>
      </c>
      <c r="EB6" s="36">
        <f t="shared" si="13"/>
        <v>11.13</v>
      </c>
      <c r="EC6" s="35" t="str">
        <f>IF(EC7="","",IF(EC7="-","【-】","【"&amp;SUBSTITUTE(TEXT(EC7,"#,##0.00"),"-","△")&amp;"】"))</f>
        <v>【15.00】</v>
      </c>
      <c r="ED6" s="36">
        <f>IF(ED7="",NA(),ED7)</f>
        <v>0.02</v>
      </c>
      <c r="EE6" s="35">
        <f t="shared" ref="EE6:EM6" si="14">IF(EE7="",NA(),EE7)</f>
        <v>0</v>
      </c>
      <c r="EF6" s="36">
        <f t="shared" si="14"/>
        <v>0.02</v>
      </c>
      <c r="EG6" s="35">
        <f t="shared" si="14"/>
        <v>0</v>
      </c>
      <c r="EH6" s="35">
        <f t="shared" si="14"/>
        <v>0</v>
      </c>
      <c r="EI6" s="36">
        <f t="shared" si="14"/>
        <v>0.62</v>
      </c>
      <c r="EJ6" s="36">
        <f t="shared" si="14"/>
        <v>0.23</v>
      </c>
      <c r="EK6" s="36">
        <f t="shared" si="14"/>
        <v>0.34</v>
      </c>
      <c r="EL6" s="36">
        <f t="shared" si="14"/>
        <v>0.28999999999999998</v>
      </c>
      <c r="EM6" s="36">
        <f t="shared" si="14"/>
        <v>0.47</v>
      </c>
      <c r="EN6" s="35" t="str">
        <f>IF(EN7="","",IF(EN7="-","【-】","【"&amp;SUBSTITUTE(TEXT(EN7,"#,##0.00"),"-","△")&amp;"】"))</f>
        <v>【0.76】</v>
      </c>
    </row>
    <row r="7" spans="1:144" s="37" customFormat="1" x14ac:dyDescent="0.15">
      <c r="A7" s="29"/>
      <c r="B7" s="38">
        <v>2016</v>
      </c>
      <c r="C7" s="38">
        <v>53481</v>
      </c>
      <c r="D7" s="38">
        <v>46</v>
      </c>
      <c r="E7" s="38">
        <v>1</v>
      </c>
      <c r="F7" s="38">
        <v>0</v>
      </c>
      <c r="G7" s="38">
        <v>1</v>
      </c>
      <c r="H7" s="38" t="s">
        <v>105</v>
      </c>
      <c r="I7" s="38" t="s">
        <v>106</v>
      </c>
      <c r="J7" s="38" t="s">
        <v>107</v>
      </c>
      <c r="K7" s="38" t="s">
        <v>108</v>
      </c>
      <c r="L7" s="38" t="s">
        <v>109</v>
      </c>
      <c r="M7" s="38"/>
      <c r="N7" s="39" t="s">
        <v>110</v>
      </c>
      <c r="O7" s="39">
        <v>59.06</v>
      </c>
      <c r="P7" s="39">
        <v>73.819999999999993</v>
      </c>
      <c r="Q7" s="39">
        <v>3306</v>
      </c>
      <c r="R7" s="39">
        <v>17423</v>
      </c>
      <c r="S7" s="39">
        <v>247.98</v>
      </c>
      <c r="T7" s="39">
        <v>70.260000000000005</v>
      </c>
      <c r="U7" s="39">
        <v>12736</v>
      </c>
      <c r="V7" s="39">
        <v>17.559999999999999</v>
      </c>
      <c r="W7" s="39">
        <v>725.28</v>
      </c>
      <c r="X7" s="39">
        <v>99.6</v>
      </c>
      <c r="Y7" s="39">
        <v>82.05</v>
      </c>
      <c r="Z7" s="39">
        <v>97.61</v>
      </c>
      <c r="AA7" s="39">
        <v>106.16</v>
      </c>
      <c r="AB7" s="39">
        <v>133.01</v>
      </c>
      <c r="AC7" s="39">
        <v>100.73</v>
      </c>
      <c r="AD7" s="39">
        <v>109.5</v>
      </c>
      <c r="AE7" s="39">
        <v>106.28</v>
      </c>
      <c r="AF7" s="39">
        <v>108.35</v>
      </c>
      <c r="AG7" s="39">
        <v>111.34</v>
      </c>
      <c r="AH7" s="39">
        <v>114.35</v>
      </c>
      <c r="AI7" s="39">
        <v>39.54</v>
      </c>
      <c r="AJ7" s="39">
        <v>73.78</v>
      </c>
      <c r="AK7" s="39">
        <v>0</v>
      </c>
      <c r="AL7" s="39">
        <v>0</v>
      </c>
      <c r="AM7" s="39">
        <v>0</v>
      </c>
      <c r="AN7" s="39">
        <v>50.06</v>
      </c>
      <c r="AO7" s="39">
        <v>44.3</v>
      </c>
      <c r="AP7" s="39">
        <v>32.31</v>
      </c>
      <c r="AQ7" s="39">
        <v>26.85</v>
      </c>
      <c r="AR7" s="39">
        <v>10.130000000000001</v>
      </c>
      <c r="AS7" s="39">
        <v>0.79</v>
      </c>
      <c r="AT7" s="39">
        <v>509.12</v>
      </c>
      <c r="AU7" s="39">
        <v>435.84</v>
      </c>
      <c r="AV7" s="39">
        <v>158.59</v>
      </c>
      <c r="AW7" s="39">
        <v>141.54</v>
      </c>
      <c r="AX7" s="39">
        <v>75.8</v>
      </c>
      <c r="AY7" s="39">
        <v>2322.9699999999998</v>
      </c>
      <c r="AZ7" s="39">
        <v>2098.87</v>
      </c>
      <c r="BA7" s="39">
        <v>571.29999999999995</v>
      </c>
      <c r="BB7" s="39">
        <v>527.82000000000005</v>
      </c>
      <c r="BC7" s="39">
        <v>388.67</v>
      </c>
      <c r="BD7" s="39">
        <v>262.87</v>
      </c>
      <c r="BE7" s="39">
        <v>897.51</v>
      </c>
      <c r="BF7" s="39">
        <v>847.45</v>
      </c>
      <c r="BG7" s="39">
        <v>765.79</v>
      </c>
      <c r="BH7" s="39">
        <v>651.82000000000005</v>
      </c>
      <c r="BI7" s="39">
        <v>583.44000000000005</v>
      </c>
      <c r="BJ7" s="39">
        <v>547.41999999999996</v>
      </c>
      <c r="BK7" s="39">
        <v>536.9</v>
      </c>
      <c r="BL7" s="39">
        <v>495.43</v>
      </c>
      <c r="BM7" s="39">
        <v>488.5</v>
      </c>
      <c r="BN7" s="39">
        <v>422.5</v>
      </c>
      <c r="BO7" s="39">
        <v>270.87</v>
      </c>
      <c r="BP7" s="39">
        <v>56.16</v>
      </c>
      <c r="BQ7" s="39">
        <v>51.18</v>
      </c>
      <c r="BR7" s="39">
        <v>66.88</v>
      </c>
      <c r="BS7" s="39">
        <v>83.17</v>
      </c>
      <c r="BT7" s="39">
        <v>139.22999999999999</v>
      </c>
      <c r="BU7" s="39">
        <v>80.62</v>
      </c>
      <c r="BV7" s="39">
        <v>80.010000000000005</v>
      </c>
      <c r="BW7" s="39">
        <v>81.900000000000006</v>
      </c>
      <c r="BX7" s="39">
        <v>82.42</v>
      </c>
      <c r="BY7" s="39">
        <v>101.64</v>
      </c>
      <c r="BZ7" s="39">
        <v>105.59</v>
      </c>
      <c r="CA7" s="39">
        <v>293.41000000000003</v>
      </c>
      <c r="CB7" s="39">
        <v>323.73</v>
      </c>
      <c r="CC7" s="39">
        <v>248.28</v>
      </c>
      <c r="CD7" s="39">
        <v>199.6</v>
      </c>
      <c r="CE7" s="39">
        <v>128.13</v>
      </c>
      <c r="CF7" s="39">
        <v>229.31</v>
      </c>
      <c r="CG7" s="39">
        <v>232.46</v>
      </c>
      <c r="CH7" s="39">
        <v>227.97</v>
      </c>
      <c r="CI7" s="39">
        <v>226.99</v>
      </c>
      <c r="CJ7" s="39">
        <v>179.16</v>
      </c>
      <c r="CK7" s="39">
        <v>163.27000000000001</v>
      </c>
      <c r="CL7" s="39">
        <v>70.489999999999995</v>
      </c>
      <c r="CM7" s="39">
        <v>70.52</v>
      </c>
      <c r="CN7" s="39">
        <v>72.63</v>
      </c>
      <c r="CO7" s="39">
        <v>67.52</v>
      </c>
      <c r="CP7" s="39">
        <v>62.42</v>
      </c>
      <c r="CQ7" s="39">
        <v>40.119999999999997</v>
      </c>
      <c r="CR7" s="39">
        <v>41.24</v>
      </c>
      <c r="CS7" s="39">
        <v>40.700000000000003</v>
      </c>
      <c r="CT7" s="39">
        <v>39.909999999999997</v>
      </c>
      <c r="CU7" s="39">
        <v>54.24</v>
      </c>
      <c r="CV7" s="39">
        <v>59.94</v>
      </c>
      <c r="CW7" s="39">
        <v>76.209999999999994</v>
      </c>
      <c r="CX7" s="39">
        <v>72.88</v>
      </c>
      <c r="CY7" s="39">
        <v>69.849999999999994</v>
      </c>
      <c r="CZ7" s="39">
        <v>76.739999999999995</v>
      </c>
      <c r="DA7" s="39">
        <v>81.75</v>
      </c>
      <c r="DB7" s="39">
        <v>76.87</v>
      </c>
      <c r="DC7" s="39">
        <v>74.900000000000006</v>
      </c>
      <c r="DD7" s="39">
        <v>74.61</v>
      </c>
      <c r="DE7" s="39">
        <v>75.62</v>
      </c>
      <c r="DF7" s="39">
        <v>81.680000000000007</v>
      </c>
      <c r="DG7" s="39">
        <v>90.22</v>
      </c>
      <c r="DH7" s="39">
        <v>33.97</v>
      </c>
      <c r="DI7" s="39">
        <v>34.85</v>
      </c>
      <c r="DJ7" s="39">
        <v>51.6</v>
      </c>
      <c r="DK7" s="39">
        <v>53.69</v>
      </c>
      <c r="DL7" s="39">
        <v>35.799999999999997</v>
      </c>
      <c r="DM7" s="39">
        <v>38.520000000000003</v>
      </c>
      <c r="DN7" s="39">
        <v>39.049999999999997</v>
      </c>
      <c r="DO7" s="39">
        <v>50.44</v>
      </c>
      <c r="DP7" s="39">
        <v>51.44</v>
      </c>
      <c r="DQ7" s="39">
        <v>48.14</v>
      </c>
      <c r="DR7" s="39">
        <v>47.91</v>
      </c>
      <c r="DS7" s="39">
        <v>0</v>
      </c>
      <c r="DT7" s="39">
        <v>0</v>
      </c>
      <c r="DU7" s="39">
        <v>0</v>
      </c>
      <c r="DV7" s="39">
        <v>0</v>
      </c>
      <c r="DW7" s="39">
        <v>0</v>
      </c>
      <c r="DX7" s="39">
        <v>6.76</v>
      </c>
      <c r="DY7" s="39">
        <v>8.18</v>
      </c>
      <c r="DZ7" s="39">
        <v>9.64</v>
      </c>
      <c r="EA7" s="39">
        <v>11.68</v>
      </c>
      <c r="EB7" s="39">
        <v>11.13</v>
      </c>
      <c r="EC7" s="39">
        <v>15</v>
      </c>
      <c r="ED7" s="39">
        <v>0.02</v>
      </c>
      <c r="EE7" s="39">
        <v>0</v>
      </c>
      <c r="EF7" s="39">
        <v>0.02</v>
      </c>
      <c r="EG7" s="39">
        <v>0</v>
      </c>
      <c r="EH7" s="39">
        <v>0</v>
      </c>
      <c r="EI7" s="39">
        <v>0.62</v>
      </c>
      <c r="EJ7" s="39">
        <v>0.23</v>
      </c>
      <c r="EK7" s="39">
        <v>0.34</v>
      </c>
      <c r="EL7" s="39">
        <v>0.28999999999999998</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2018-02-08T03:20:50Z</cp:lastPrinted>
  <dcterms:created xsi:type="dcterms:W3CDTF">2017-12-25T01:22:15Z</dcterms:created>
  <dcterms:modified xsi:type="dcterms:W3CDTF">2018-02-08T03:20:52Z</dcterms:modified>
  <cp:category/>
</cp:coreProperties>
</file>