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01　秋田県市町村課公営企業チーム\R07.01.22　公営企業に係る「経営比較分析表」の分析等について\提出用\"/>
    </mc:Choice>
  </mc:AlternateContent>
  <xr:revisionPtr revIDLastSave="0" documentId="13_ncr:1_{437FB5AE-B318-4103-9902-9AD3EFE422D1}" xr6:coauthVersionLast="43" xr6:coauthVersionMax="43" xr10:uidLastSave="{00000000-0000-0000-0000-000000000000}"/>
  <workbookProtection workbookAlgorithmName="SHA-512" workbookHashValue="NE3QGR/oiF20Yn9Gm6My64ZdSl+6kbHO2xMHCx9VICp3xwfxd4prSzK9Xf/Y/0kFCgGqgbxJ1E3TmN+Nj+4qiw==" workbookSaltValue="U9M3gR+2BFHNLFemWscAa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<sst xmlns="http://schemas.openxmlformats.org/spreadsheetml/2006/main" count="257" uniqueCount="116">
  <si>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</si>
  <si>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</si>
  <si>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</si>
  <si>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</si>
  <si>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</si>
  <si>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</si>
  <si>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</si>
  <si>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</si>
  <si>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</si>
  <si>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</si>
  <si>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</si>
  <si>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</si>
  <si>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</si>
  <si>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</si>
  <si>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</si>
  <si>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</si>
  <si>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</si>
  <si>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</si>
  <si>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</si>
  <si>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</si>
  <si>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</si>
  <si>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</si>
  <si>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</si>
  <si>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</si>
  <si>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</si>
  <si>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</si>
  <si>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</si>
  <si>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</si>
  <si>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</si>
  <si>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</si>
  <si>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</si>
  <si>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</si>
  <si>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</si>
  <si>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</si>
  <si>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</si>
  <si>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</si>
  <si>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</si>
  <si>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</si>
  <si>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</si>
  <si>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</si>
  <si>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</si>
  <si>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</si>
  <si>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</si>
  <si>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</si>
  <si>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</si>
  <si>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</si>
  <si>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</si>
  <si>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</si>
  <si>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</si>
  <si>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</si>
  <si>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</si>
  <si>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</si>
  <si>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</si>
  <si>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</si>
  <si>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</si>
  <si>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</si>
  <si>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</si>
  <si>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</si>
  <si>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</si>
  <si>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</si>
  <si>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</si>
  <si>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</si>
  <si>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</si>
  <si>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</si>
  <si>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</si>
  <si>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</si>
  <si>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</si>
  <si>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</si>
  <si>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</si>
  <si>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</si>
  <si>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</si>
  <si>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</si>
  <si>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</si>
  <si>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</si>
  <si>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</si>
  <si>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</si>
  <si>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</si>
  <si>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</si>
  <si>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</si>
  <si>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</si>
  <si>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</si>
  <si>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</si>
  <si>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</si>
  <si>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</si>
  <si>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</si>
  <si>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</si>
  <si>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</si>
  <si>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</si>
  <si>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</si>
  <si>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</si>
  <si>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</si>
  <si>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</si>
  <si>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</si>
  <si>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</si>
  <si>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</si>
  <si>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</si>
  <si>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</si>
  <si>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</si>
  <si>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</si>
  <si>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</si>
  <si>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</si>
  <si>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</si>
  <si>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</si>
  <si>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</si>
  <si>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</si>
  <si>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</si>
  <si>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</si>
  <si>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</si>
  <si>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</si>
  <si>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</si>
  <si>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</si>
  <si>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</si>
  <si>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</si>
  <si>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一番早くに整備した旧琴丘町の管渠が平成４年供用開始で経過年数３１年、例外として農業集落排水から統合された旧八竜町釜谷地区の管渠が昭和６２年供用開始で経過年数３６年となっており、標準耐用年数５０年超を基準とした老朽化管渠が発生するのは１５年後となる。
ただし、維持管理によるカメラ調査等を実施した管渠の一部について状態が良くない箇所も確認されているため、標準耐用年数を待たずに更新・更生の必要性が生じる可能性も念頭に置かなければならない。</t>
    <phoneticPr fontId="4"/>
  </si>
  <si>
    <t>個々の経費については継続して削減に努める必要があるが、ストックマネジメントの考え方により管渠の劣化状況について把握するためのカメラ調査等を充実させる必要がある時期を迎えており、経費の全体額の増加は避けられない。
収益的収支だけでなく資本的収支でも一般会計からの基準外繰入金を受け入れており、本分析表に掲載されている各経営指標の数値から受ける印象よりも経営状況は厳しいという自覚を持たなければいけない。人口減少の影響もあり、仮に水洗化率が１００％となっても現状の使用料設定では基準外繰入金の完全な解消には足りないため、改定後の経営戦略で掲げるロードマップに沿って具体的な検討を開始する。</t>
    <rPh sb="38" eb="39">
      <t>カンガ</t>
    </rPh>
    <rPh sb="40" eb="41">
      <t>カタ</t>
    </rPh>
    <rPh sb="65" eb="67">
      <t>チョウサ</t>
    </rPh>
    <rPh sb="67" eb="68">
      <t>トウ</t>
    </rPh>
    <rPh sb="69" eb="71">
      <t>ジュウジツ</t>
    </rPh>
    <rPh sb="259" eb="261">
      <t>カイテイ</t>
    </rPh>
    <rPh sb="261" eb="262">
      <t>ゴ</t>
    </rPh>
    <rPh sb="263" eb="265">
      <t>ケイエイ</t>
    </rPh>
    <rPh sb="265" eb="267">
      <t>センリャク</t>
    </rPh>
    <rPh sb="268" eb="269">
      <t>カカ</t>
    </rPh>
    <rPh sb="278" eb="279">
      <t>ソ</t>
    </rPh>
    <rPh sb="281" eb="284">
      <t>グタイテキ</t>
    </rPh>
    <rPh sb="285" eb="287">
      <t>ケントウ</t>
    </rPh>
    <rPh sb="288" eb="290">
      <t>カイシ</t>
    </rPh>
    <phoneticPr fontId="4"/>
  </si>
  <si>
    <t>①経常収支比率や⑤経費回収率が１００％を超えていることから、最低限の自立性・効率性は確保できているが、資本費の一部財源として基準外繰入金が発生していることは留意する必要がある。毎年人口減少が進行しているものの当年度は有収水量が増加したが、感染症等の流行による外出控えが落ち着き、町外からの帰省や観光客等による水使用の需要が回復傾向にあるものと推察される。なお、動力費については、国の負担軽減支援事業の影響により経営を圧迫していると言える増額とはなっていない。
③流動比率の上昇については、当年度末日の３月３１日が日曜日であったために主に民間金融機関への企業債償還が未払金となったことが要因であるため、実質的には流動資産に大きな変動はない。
⑥汚水処理原価が類似団体と比較して低いことについては、当町が下水道区域全域で流域下水道に接続しており、単独の処理場を保有していないため、流域下水道に期待されるスケールメリットを十分に享受できているものだと推察される。
⑧近年水洗化率の上昇が鈍く、類似団体平均値との差が自然には埋まらないため、これまでの広報・啓発活動の方法について政策的な視点から抜本的な見直しが必要である。</t>
    <rPh sb="191" eb="193">
      <t>フタン</t>
    </rPh>
    <rPh sb="193" eb="195">
      <t>ケイゲン</t>
    </rPh>
    <rPh sb="195" eb="197">
      <t>シエン</t>
    </rPh>
    <rPh sb="197" eb="199">
      <t>ジギョウ</t>
    </rPh>
    <rPh sb="200" eb="202">
      <t>エイキョウ</t>
    </rPh>
    <rPh sb="215" eb="216">
      <t>イ</t>
    </rPh>
    <rPh sb="218" eb="220">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</si>
</sst>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0E-40D5-9D88-C3EE468E9E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0.22</c:v>
                </c:pt>
                <c:pt idx="4">
                  <c:v>0.17</c:v>
                </c:pt>
              </c:numCache>
            </c:numRef>
          </c:val>
          <c:smooth val="0"/>
          <c:extLst>
            <c:ext xmlns:c16="http://schemas.microsoft.com/office/drawing/2014/chart" uri="{C3380CC4-5D6E-409C-BE32-E72D297353CC}">
              <c16:uniqueId val="{00000001-AC0E-40D5-9D88-C3EE468E9E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A-4D7B-BAC3-B1E6AA9325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45.3</c:v>
                </c:pt>
                <c:pt idx="4">
                  <c:v>45.6</c:v>
                </c:pt>
              </c:numCache>
            </c:numRef>
          </c:val>
          <c:smooth val="0"/>
          <c:extLst>
            <c:ext xmlns:c16="http://schemas.microsoft.com/office/drawing/2014/chart" uri="{C3380CC4-5D6E-409C-BE32-E72D297353CC}">
              <c16:uniqueId val="{00000001-3E3A-4D7B-BAC3-B1E6AA9325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74.099999999999994</c:v>
                </c:pt>
                <c:pt idx="2">
                  <c:v>74.650000000000006</c:v>
                </c:pt>
                <c:pt idx="3">
                  <c:v>74.569999999999993</c:v>
                </c:pt>
                <c:pt idx="4">
                  <c:v>75.62</c:v>
                </c:pt>
              </c:numCache>
            </c:numRef>
          </c:val>
          <c:extLst>
            <c:ext xmlns:c16="http://schemas.microsoft.com/office/drawing/2014/chart" uri="{C3380CC4-5D6E-409C-BE32-E72D297353CC}">
              <c16:uniqueId val="{00000000-D9D2-4F2A-BF2C-B4F68FE658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88.37</c:v>
                </c:pt>
                <c:pt idx="4">
                  <c:v>88.66</c:v>
                </c:pt>
              </c:numCache>
            </c:numRef>
          </c:val>
          <c:smooth val="0"/>
          <c:extLst>
            <c:ext xmlns:c16="http://schemas.microsoft.com/office/drawing/2014/chart" uri="{C3380CC4-5D6E-409C-BE32-E72D297353CC}">
              <c16:uniqueId val="{00000001-D9D2-4F2A-BF2C-B4F68FE658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70.739999999999995</c:v>
                </c:pt>
                <c:pt idx="2">
                  <c:v>104.1</c:v>
                </c:pt>
                <c:pt idx="3">
                  <c:v>103.62</c:v>
                </c:pt>
                <c:pt idx="4">
                  <c:v>100.73</c:v>
                </c:pt>
              </c:numCache>
            </c:numRef>
          </c:val>
          <c:extLst>
            <c:ext xmlns:c16="http://schemas.microsoft.com/office/drawing/2014/chart" uri="{C3380CC4-5D6E-409C-BE32-E72D297353CC}">
              <c16:uniqueId val="{00000000-639B-49BE-8417-C409D896FB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101.98</c:v>
                </c:pt>
                <c:pt idx="4">
                  <c:v>102.68</c:v>
                </c:pt>
              </c:numCache>
            </c:numRef>
          </c:val>
          <c:smooth val="0"/>
          <c:extLst>
            <c:ext xmlns:c16="http://schemas.microsoft.com/office/drawing/2014/chart" uri="{C3380CC4-5D6E-409C-BE32-E72D297353CC}">
              <c16:uniqueId val="{00000001-639B-49BE-8417-C409D896FB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3.36</c:v>
                </c:pt>
                <c:pt idx="2">
                  <c:v>6.71</c:v>
                </c:pt>
                <c:pt idx="3">
                  <c:v>9.93</c:v>
                </c:pt>
                <c:pt idx="4">
                  <c:v>13.1</c:v>
                </c:pt>
              </c:numCache>
            </c:numRef>
          </c:val>
          <c:extLst>
            <c:ext xmlns:c16="http://schemas.microsoft.com/office/drawing/2014/chart" uri="{C3380CC4-5D6E-409C-BE32-E72D297353CC}">
              <c16:uniqueId val="{00000000-4B4F-4169-8141-4D83771196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32.57</c:v>
                </c:pt>
                <c:pt idx="4">
                  <c:v>33.159999999999997</c:v>
                </c:pt>
              </c:numCache>
            </c:numRef>
          </c:val>
          <c:smooth val="0"/>
          <c:extLst>
            <c:ext xmlns:c16="http://schemas.microsoft.com/office/drawing/2014/chart" uri="{C3380CC4-5D6E-409C-BE32-E72D297353CC}">
              <c16:uniqueId val="{00000001-4B4F-4169-8141-4D83771196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D8-4049-A1FE-BF574DE596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0.04</c:v>
                </c:pt>
                <c:pt idx="4">
                  <c:v>0.12</c:v>
                </c:pt>
              </c:numCache>
            </c:numRef>
          </c:val>
          <c:smooth val="0"/>
          <c:extLst>
            <c:ext xmlns:c16="http://schemas.microsoft.com/office/drawing/2014/chart" uri="{C3380CC4-5D6E-409C-BE32-E72D297353CC}">
              <c16:uniqueId val="{00000001-D5D8-4049-A1FE-BF574DE596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95.18</c:v>
                </c:pt>
                <c:pt idx="2">
                  <c:v>87.01</c:v>
                </c:pt>
                <c:pt idx="3">
                  <c:v>77.7</c:v>
                </c:pt>
                <c:pt idx="4">
                  <c:v>74.75</c:v>
                </c:pt>
              </c:numCache>
            </c:numRef>
          </c:val>
          <c:extLst>
            <c:ext xmlns:c16="http://schemas.microsoft.com/office/drawing/2014/chart" uri="{C3380CC4-5D6E-409C-BE32-E72D297353CC}">
              <c16:uniqueId val="{00000000-A058-4FE0-8233-B7B831F32D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52.27</c:v>
                </c:pt>
                <c:pt idx="4">
                  <c:v>58.68</c:v>
                </c:pt>
              </c:numCache>
            </c:numRef>
          </c:val>
          <c:smooth val="0"/>
          <c:extLst>
            <c:ext xmlns:c16="http://schemas.microsoft.com/office/drawing/2014/chart" uri="{C3380CC4-5D6E-409C-BE32-E72D297353CC}">
              <c16:uniqueId val="{00000001-A058-4FE0-8233-B7B831F32D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13.77</c:v>
                </c:pt>
                <c:pt idx="2">
                  <c:v>22.78</c:v>
                </c:pt>
                <c:pt idx="3">
                  <c:v>24.25</c:v>
                </c:pt>
                <c:pt idx="4">
                  <c:v>32.590000000000003</c:v>
                </c:pt>
              </c:numCache>
            </c:numRef>
          </c:val>
          <c:extLst>
            <c:ext xmlns:c16="http://schemas.microsoft.com/office/drawing/2014/chart" uri="{C3380CC4-5D6E-409C-BE32-E72D297353CC}">
              <c16:uniqueId val="{00000000-DE3A-4441-92D6-598AB371D4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41.51</c:v>
                </c:pt>
                <c:pt idx="4">
                  <c:v>45.01</c:v>
                </c:pt>
              </c:numCache>
            </c:numRef>
          </c:val>
          <c:smooth val="0"/>
          <c:extLst>
            <c:ext xmlns:c16="http://schemas.microsoft.com/office/drawing/2014/chart" uri="{C3380CC4-5D6E-409C-BE32-E72D297353CC}">
              <c16:uniqueId val="{00000001-DE3A-4441-92D6-598AB371D4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788.22</c:v>
                </c:pt>
                <c:pt idx="2">
                  <c:v>789.05</c:v>
                </c:pt>
                <c:pt idx="3">
                  <c:v>751.45</c:v>
                </c:pt>
                <c:pt idx="4">
                  <c:v>692.3</c:v>
                </c:pt>
              </c:numCache>
            </c:numRef>
          </c:val>
          <c:extLst>
            <c:ext xmlns:c16="http://schemas.microsoft.com/office/drawing/2014/chart" uri="{C3380CC4-5D6E-409C-BE32-E72D297353CC}">
              <c16:uniqueId val="{00000000-841D-4A97-889C-99E7323777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1160.22</c:v>
                </c:pt>
                <c:pt idx="4">
                  <c:v>1141.98</c:v>
                </c:pt>
              </c:numCache>
            </c:numRef>
          </c:val>
          <c:smooth val="0"/>
          <c:extLst>
            <c:ext xmlns:c16="http://schemas.microsoft.com/office/drawing/2014/chart" uri="{C3380CC4-5D6E-409C-BE32-E72D297353CC}">
              <c16:uniqueId val="{00000001-841D-4A97-889C-99E7323777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c:v>
                </c:pt>
                <c:pt idx="2">
                  <c:v>114.98</c:v>
                </c:pt>
                <c:pt idx="3">
                  <c:v>96.77</c:v>
                </c:pt>
                <c:pt idx="4">
                  <c:v>100.5</c:v>
                </c:pt>
              </c:numCache>
            </c:numRef>
          </c:val>
          <c:extLst>
            <c:ext xmlns:c16="http://schemas.microsoft.com/office/drawing/2014/chart" uri="{C3380CC4-5D6E-409C-BE32-E72D297353CC}">
              <c16:uniqueId val="{00000000-93CD-454E-B0E8-B862213597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81.81</c:v>
                </c:pt>
                <c:pt idx="4">
                  <c:v>82.27</c:v>
                </c:pt>
              </c:numCache>
            </c:numRef>
          </c:val>
          <c:smooth val="0"/>
          <c:extLst>
            <c:ext xmlns:c16="http://schemas.microsoft.com/office/drawing/2014/chart" uri="{C3380CC4-5D6E-409C-BE32-E72D297353CC}">
              <c16:uniqueId val="{00000001-93CD-454E-B0E8-B862213597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147.75</c:v>
                </c:pt>
                <c:pt idx="2">
                  <c:v>124.31</c:v>
                </c:pt>
                <c:pt idx="3">
                  <c:v>148.01</c:v>
                </c:pt>
                <c:pt idx="4">
                  <c:v>142.31</c:v>
                </c:pt>
              </c:numCache>
            </c:numRef>
          </c:val>
          <c:extLst>
            <c:ext xmlns:c16="http://schemas.microsoft.com/office/drawing/2014/chart" uri="{C3380CC4-5D6E-409C-BE32-E72D297353CC}">
              <c16:uniqueId val="{00000000-B5D9-4EB5-9754-C8BEA64D9C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193.59</c:v>
                </c:pt>
                <c:pt idx="4">
                  <c:v>194.42</c:v>
                </c:pt>
              </c:numCache>
            </c:numRef>
          </c:val>
          <c:smooth val="0"/>
          <c:extLst>
            <c:ext xmlns:c16="http://schemas.microsoft.com/office/drawing/2014/chart" uri="{C3380CC4-5D6E-409C-BE32-E72D297353CC}">
              <c16:uniqueId val="{00000001-B5D9-4EB5-9754-C8BEA64D9C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三種町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14609</v>
      </c>
      <c r="AM8" s="45"/>
      <c r="AN8" s="45"/>
      <c r="AO8" s="45"/>
      <c r="AP8" s="45"/>
      <c r="AQ8" s="45"/>
      <c r="AR8" s="45"/>
      <c r="AS8" s="45"/>
      <c r="AT8" s="44">
        <f>データ!T6</f>
        <v>247.98</v>
      </c>
      <c r="AU8" s="44"/>
      <c r="AV8" s="44"/>
      <c r="AW8" s="44"/>
      <c r="AX8" s="44"/>
      <c r="AY8" s="44"/>
      <c r="AZ8" s="44"/>
      <c r="BA8" s="44"/>
      <c r="BB8" s="44">
        <f>データ!U6</f>
        <v>58.91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55.5</v>
      </c>
      <c r="J10" s="44"/>
      <c r="K10" s="44"/>
      <c r="L10" s="44"/>
      <c r="M10" s="44"/>
      <c r="N10" s="44"/>
      <c r="O10" s="44"/>
      <c r="P10" s="44">
        <f>データ!P6</f>
        <v>73.55</v>
      </c>
      <c r="Q10" s="44"/>
      <c r="R10" s="44"/>
      <c r="S10" s="44"/>
      <c r="T10" s="44"/>
      <c r="U10" s="44"/>
      <c r="V10" s="44"/>
      <c r="W10" s="44">
        <f>データ!Q6</f>
        <v>76.87</v>
      </c>
      <c r="X10" s="44"/>
      <c r="Y10" s="44"/>
      <c r="Z10" s="44"/>
      <c r="AA10" s="44"/>
      <c r="AB10" s="44"/>
      <c r="AC10" s="44"/>
      <c r="AD10" s="45">
        <f>データ!R6</f>
        <v>3080</v>
      </c>
      <c r="AE10" s="45"/>
      <c r="AF10" s="45"/>
      <c r="AG10" s="45"/>
      <c r="AH10" s="45"/>
      <c r="AI10" s="45"/>
      <c r="AJ10" s="45"/>
      <c r="AK10" s="2"/>
      <c r="AL10" s="45">
        <f>データ!V6</f>
        <v>10626</v>
      </c>
      <c r="AM10" s="45"/>
      <c r="AN10" s="45"/>
      <c r="AO10" s="45"/>
      <c r="AP10" s="45"/>
      <c r="AQ10" s="45"/>
      <c r="AR10" s="45"/>
      <c r="AS10" s="45"/>
      <c r="AT10" s="44">
        <f>データ!W6</f>
        <v>5.73</v>
      </c>
      <c r="AU10" s="44"/>
      <c r="AV10" s="44"/>
      <c r="AW10" s="44"/>
      <c r="AX10" s="44"/>
      <c r="AY10" s="44"/>
      <c r="AZ10" s="44"/>
      <c r="BA10" s="44"/>
      <c r="BB10" s="44">
        <f>データ!X6</f>
        <v>1854.45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2NRGPkFMt0EnIbPw2zPSATlvRVjtuceqbL6bWQ7LwbxUAZfHu7E0oVHaMc8Z3Huup1XZKBpSb0ljOKJdrfNjA==" saltValue="Lqr5K7HwRuHjloW4dBFd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53481</v>
      </c>
      <c r="D6" s="19">
        <f t="shared" si="3"/>
        <v>46</v>
      </c>
      <c r="E6" s="19">
        <f t="shared" si="3"/>
        <v>17</v>
      </c>
      <c r="F6" s="19">
        <f t="shared" si="3"/>
        <v>4</v>
      </c>
      <c r="G6" s="19">
        <f t="shared" si="3"/>
        <v>0</v>
      </c>
      <c r="H6" s="19" t="str">
        <f t="shared" si="3"/>
        <v>秋田県　三種町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55.5</v>
      </c>
      <c r="P6" s="20">
        <f t="shared" si="3"/>
        <v>73.55</v>
      </c>
      <c r="Q6" s="20">
        <f t="shared" si="3"/>
        <v>76.87</v>
      </c>
      <c r="R6" s="20">
        <f t="shared" si="3"/>
        <v>3080</v>
      </c>
      <c r="S6" s="20">
        <f t="shared" si="3"/>
        <v>14609</v>
      </c>
      <c r="T6" s="20">
        <f t="shared" si="3"/>
        <v>247.98</v>
      </c>
      <c r="U6" s="20">
        <f t="shared" si="3"/>
        <v>58.91</v>
      </c>
      <c r="V6" s="20">
        <f t="shared" si="3"/>
        <v>10626</v>
      </c>
      <c r="W6" s="20">
        <f t="shared" si="3"/>
        <v>5.73</v>
      </c>
      <c r="X6" s="20">
        <f t="shared" si="3"/>
        <v>1854.45</v>
      </c>
      <c r="Y6" s="21" t="str">
        <f>IF(Y7="",NA(),Y7)</f>
        <v>-</v>
      </c>
      <c r="Z6" s="21">
        <f t="shared" ref="Z6:AH6" si="4">IF(Z7="",NA(),Z7)</f>
        <v>70.739999999999995</v>
      </c>
      <c r="AA6" s="21">
        <f t="shared" si="4"/>
        <v>104.1</v>
      </c>
      <c r="AB6" s="21">
        <f t="shared" si="4"/>
        <v>103.62</v>
      </c>
      <c r="AC6" s="21">
        <f t="shared" si="4"/>
        <v>100.73</v>
      </c>
      <c r="AD6" s="21" t="str">
        <f t="shared" si="4"/>
        <v>-</v>
      </c>
      <c r="AE6" s="21">
        <f t="shared" si="4"/>
        <v>105.78</v>
      </c>
      <c r="AF6" s="21">
        <f t="shared" si="4"/>
        <v>106.09</v>
      </c>
      <c r="AG6" s="21">
        <f t="shared" si="4"/>
        <v>101.98</v>
      </c>
      <c r="AH6" s="21">
        <f t="shared" si="4"/>
        <v>102.68</v>
      </c>
      <c r="AI6" s="20" t="str">
        <f>IF(AI7="","",IF(AI7="-","【-】","【"&amp;SUBSTITUTE(TEXT(AI7,"#,##0.00"),"-","△")&amp;"】"))</f>
        <v>【105.09】</v>
      </c>
      <c r="AJ6" s="21" t="str">
        <f>IF(AJ7="",NA(),AJ7)</f>
        <v>-</v>
      </c>
      <c r="AK6" s="21">
        <f t="shared" ref="AK6:AS6" si="5">IF(AK7="",NA(),AK7)</f>
        <v>95.18</v>
      </c>
      <c r="AL6" s="21">
        <f t="shared" si="5"/>
        <v>87.01</v>
      </c>
      <c r="AM6" s="21">
        <f t="shared" si="5"/>
        <v>77.7</v>
      </c>
      <c r="AN6" s="21">
        <f t="shared" si="5"/>
        <v>74.75</v>
      </c>
      <c r="AO6" s="21" t="str">
        <f t="shared" si="5"/>
        <v>-</v>
      </c>
      <c r="AP6" s="21">
        <f t="shared" si="5"/>
        <v>63.96</v>
      </c>
      <c r="AQ6" s="21">
        <f t="shared" si="5"/>
        <v>69.42</v>
      </c>
      <c r="AR6" s="21">
        <f t="shared" si="5"/>
        <v>52.27</v>
      </c>
      <c r="AS6" s="21">
        <f t="shared" si="5"/>
        <v>58.68</v>
      </c>
      <c r="AT6" s="20" t="str">
        <f>IF(AT7="","",IF(AT7="-","【-】","【"&amp;SUBSTITUTE(TEXT(AT7,"#,##0.00"),"-","△")&amp;"】"))</f>
        <v>【65.73】</v>
      </c>
      <c r="AU6" s="21" t="str">
        <f>IF(AU7="",NA(),AU7)</f>
        <v>-</v>
      </c>
      <c r="AV6" s="21">
        <f t="shared" ref="AV6:BD6" si="6">IF(AV7="",NA(),AV7)</f>
        <v>13.77</v>
      </c>
      <c r="AW6" s="21">
        <f t="shared" si="6"/>
        <v>22.78</v>
      </c>
      <c r="AX6" s="21">
        <f t="shared" si="6"/>
        <v>24.25</v>
      </c>
      <c r="AY6" s="21">
        <f t="shared" si="6"/>
        <v>32.590000000000003</v>
      </c>
      <c r="AZ6" s="21" t="str">
        <f t="shared" si="6"/>
        <v>-</v>
      </c>
      <c r="BA6" s="21">
        <f t="shared" si="6"/>
        <v>44.24</v>
      </c>
      <c r="BB6" s="21">
        <f t="shared" si="6"/>
        <v>43.07</v>
      </c>
      <c r="BC6" s="21">
        <f t="shared" si="6"/>
        <v>41.51</v>
      </c>
      <c r="BD6" s="21">
        <f t="shared" si="6"/>
        <v>45.01</v>
      </c>
      <c r="BE6" s="20" t="str">
        <f>IF(BE7="","",IF(BE7="-","【-】","【"&amp;SUBSTITUTE(TEXT(BE7,"#,##0.00"),"-","△")&amp;"】"))</f>
        <v>【48.91】</v>
      </c>
      <c r="BF6" s="21" t="str">
        <f>IF(BF7="",NA(),BF7)</f>
        <v>-</v>
      </c>
      <c r="BG6" s="21">
        <f t="shared" ref="BG6:BO6" si="7">IF(BG7="",NA(),BG7)</f>
        <v>788.22</v>
      </c>
      <c r="BH6" s="21">
        <f t="shared" si="7"/>
        <v>789.05</v>
      </c>
      <c r="BI6" s="21">
        <f t="shared" si="7"/>
        <v>751.45</v>
      </c>
      <c r="BJ6" s="21">
        <f t="shared" si="7"/>
        <v>692.3</v>
      </c>
      <c r="BK6" s="21" t="str">
        <f t="shared" si="7"/>
        <v>-</v>
      </c>
      <c r="BL6" s="21">
        <f t="shared" si="7"/>
        <v>1258.43</v>
      </c>
      <c r="BM6" s="21">
        <f t="shared" si="7"/>
        <v>1163.75</v>
      </c>
      <c r="BN6" s="21">
        <f t="shared" si="7"/>
        <v>1160.22</v>
      </c>
      <c r="BO6" s="21">
        <f t="shared" si="7"/>
        <v>1141.98</v>
      </c>
      <c r="BP6" s="20" t="str">
        <f>IF(BP7="","",IF(BP7="-","【-】","【"&amp;SUBSTITUTE(TEXT(BP7,"#,##0.00"),"-","△")&amp;"】"))</f>
        <v>【1,156.82】</v>
      </c>
      <c r="BQ6" s="21" t="str">
        <f>IF(BQ7="",NA(),BQ7)</f>
        <v>-</v>
      </c>
      <c r="BR6" s="21">
        <f t="shared" ref="BR6:BZ6" si="8">IF(BR7="",NA(),BR7)</f>
        <v>101</v>
      </c>
      <c r="BS6" s="21">
        <f t="shared" si="8"/>
        <v>114.98</v>
      </c>
      <c r="BT6" s="21">
        <f t="shared" si="8"/>
        <v>96.77</v>
      </c>
      <c r="BU6" s="21">
        <f t="shared" si="8"/>
        <v>100.5</v>
      </c>
      <c r="BV6" s="21" t="str">
        <f t="shared" si="8"/>
        <v>-</v>
      </c>
      <c r="BW6" s="21">
        <f t="shared" si="8"/>
        <v>73.36</v>
      </c>
      <c r="BX6" s="21">
        <f t="shared" si="8"/>
        <v>72.599999999999994</v>
      </c>
      <c r="BY6" s="21">
        <f t="shared" si="8"/>
        <v>81.81</v>
      </c>
      <c r="BZ6" s="21">
        <f t="shared" si="8"/>
        <v>82.27</v>
      </c>
      <c r="CA6" s="20" t="str">
        <f>IF(CA7="","",IF(CA7="-","【-】","【"&amp;SUBSTITUTE(TEXT(CA7,"#,##0.00"),"-","△")&amp;"】"))</f>
        <v>【75.33】</v>
      </c>
      <c r="CB6" s="21" t="str">
        <f>IF(CB7="",NA(),CB7)</f>
        <v>-</v>
      </c>
      <c r="CC6" s="21">
        <f t="shared" ref="CC6:CK6" si="9">IF(CC7="",NA(),CC7)</f>
        <v>147.75</v>
      </c>
      <c r="CD6" s="21">
        <f t="shared" si="9"/>
        <v>124.31</v>
      </c>
      <c r="CE6" s="21">
        <f t="shared" si="9"/>
        <v>148.01</v>
      </c>
      <c r="CF6" s="21">
        <f t="shared" si="9"/>
        <v>142.31</v>
      </c>
      <c r="CG6" s="21" t="str">
        <f t="shared" si="9"/>
        <v>-</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45.3</v>
      </c>
      <c r="CV6" s="21">
        <f t="shared" si="10"/>
        <v>45.6</v>
      </c>
      <c r="CW6" s="20" t="str">
        <f>IF(CW7="","",IF(CW7="-","【-】","【"&amp;SUBSTITUTE(TEXT(CW7,"#,##0.00"),"-","△")&amp;"】"))</f>
        <v>【43.28】</v>
      </c>
      <c r="CX6" s="21" t="str">
        <f>IF(CX7="",NA(),CX7)</f>
        <v>-</v>
      </c>
      <c r="CY6" s="21">
        <f t="shared" ref="CY6:DG6" si="11">IF(CY7="",NA(),CY7)</f>
        <v>74.099999999999994</v>
      </c>
      <c r="CZ6" s="21">
        <f t="shared" si="11"/>
        <v>74.650000000000006</v>
      </c>
      <c r="DA6" s="21">
        <f t="shared" si="11"/>
        <v>74.569999999999993</v>
      </c>
      <c r="DB6" s="21">
        <f t="shared" si="11"/>
        <v>75.62</v>
      </c>
      <c r="DC6" s="21" t="str">
        <f t="shared" si="11"/>
        <v>-</v>
      </c>
      <c r="DD6" s="21">
        <f t="shared" si="11"/>
        <v>84.19</v>
      </c>
      <c r="DE6" s="21">
        <f t="shared" si="11"/>
        <v>84.34</v>
      </c>
      <c r="DF6" s="21">
        <f t="shared" si="11"/>
        <v>88.37</v>
      </c>
      <c r="DG6" s="21">
        <f t="shared" si="11"/>
        <v>88.66</v>
      </c>
      <c r="DH6" s="20" t="str">
        <f>IF(DH7="","",IF(DH7="-","【-】","【"&amp;SUBSTITUTE(TEXT(DH7,"#,##0.00"),"-","△")&amp;"】"))</f>
        <v>【86.21】</v>
      </c>
      <c r="DI6" s="21" t="str">
        <f>IF(DI7="",NA(),DI7)</f>
        <v>-</v>
      </c>
      <c r="DJ6" s="21">
        <f t="shared" ref="DJ6:DR6" si="12">IF(DJ7="",NA(),DJ7)</f>
        <v>3.36</v>
      </c>
      <c r="DK6" s="21">
        <f t="shared" si="12"/>
        <v>6.71</v>
      </c>
      <c r="DL6" s="21">
        <f t="shared" si="12"/>
        <v>9.93</v>
      </c>
      <c r="DM6" s="21">
        <f t="shared" si="12"/>
        <v>13.1</v>
      </c>
      <c r="DN6" s="21" t="str">
        <f t="shared" si="12"/>
        <v>-</v>
      </c>
      <c r="DO6" s="21">
        <f t="shared" si="12"/>
        <v>21.36</v>
      </c>
      <c r="DP6" s="21">
        <f t="shared" si="12"/>
        <v>22.79</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0.22</v>
      </c>
      <c r="EN6" s="21">
        <f t="shared" si="14"/>
        <v>0.17</v>
      </c>
      <c r="EO6" s="20" t="str">
        <f>IF(EO7="","",IF(EO7="-","【-】","【"&amp;SUBSTITUTE(TEXT(EO7,"#,##0.00"),"-","△")&amp;"】"))</f>
        <v>【0.11】</v>
      </c>
    </row>
    <row r="7" spans="1:148" s="22" customFormat="1" x14ac:dyDescent="0.15">
      <c r="A7" s="14"/>
      <c r="B7" s="23">
        <v>2023</v>
      </c>
      <c r="C7" s="23">
        <v>53481</v>
      </c>
      <c r="D7" s="23">
        <v>46</v>
      </c>
      <c r="E7" s="23">
        <v>17</v>
      </c>
      <c r="F7" s="23">
        <v>4</v>
      </c>
      <c r="G7" s="23">
        <v>0</v>
      </c>
      <c r="H7" s="23" t="s">
        <v>95</v>
      </c>
      <c r="I7" s="23" t="s">
        <v>96</v>
      </c>
      <c r="J7" s="23" t="s">
        <v>97</v>
      </c>
      <c r="K7" s="23" t="s">
        <v>98</v>
      </c>
      <c r="L7" s="23" t="s">
        <v>99</v>
      </c>
      <c r="M7" s="23" t="s">
        <v>100</v>
      </c>
      <c r="N7" s="24" t="s">
        <v>101</v>
      </c>
      <c r="O7" s="24">
        <v>55.5</v>
      </c>
      <c r="P7" s="24">
        <v>73.55</v>
      </c>
      <c r="Q7" s="24">
        <v>76.87</v>
      </c>
      <c r="R7" s="24">
        <v>3080</v>
      </c>
      <c r="S7" s="24">
        <v>14609</v>
      </c>
      <c r="T7" s="24">
        <v>247.98</v>
      </c>
      <c r="U7" s="24">
        <v>58.91</v>
      </c>
      <c r="V7" s="24">
        <v>10626</v>
      </c>
      <c r="W7" s="24">
        <v>5.73</v>
      </c>
      <c r="X7" s="24">
        <v>1854.45</v>
      </c>
      <c r="Y7" s="24" t="s">
        <v>101</v>
      </c>
      <c r="Z7" s="24">
        <v>70.739999999999995</v>
      </c>
      <c r="AA7" s="24">
        <v>104.1</v>
      </c>
      <c r="AB7" s="24">
        <v>103.62</v>
      </c>
      <c r="AC7" s="24">
        <v>100.73</v>
      </c>
      <c r="AD7" s="24" t="s">
        <v>101</v>
      </c>
      <c r="AE7" s="24">
        <v>105.78</v>
      </c>
      <c r="AF7" s="24">
        <v>106.09</v>
      </c>
      <c r="AG7" s="24">
        <v>101.98</v>
      </c>
      <c r="AH7" s="24">
        <v>102.68</v>
      </c>
      <c r="AI7" s="24">
        <v>105.09</v>
      </c>
      <c r="AJ7" s="24" t="s">
        <v>101</v>
      </c>
      <c r="AK7" s="24">
        <v>95.18</v>
      </c>
      <c r="AL7" s="24">
        <v>87.01</v>
      </c>
      <c r="AM7" s="24">
        <v>77.7</v>
      </c>
      <c r="AN7" s="24">
        <v>74.75</v>
      </c>
      <c r="AO7" s="24" t="s">
        <v>101</v>
      </c>
      <c r="AP7" s="24">
        <v>63.96</v>
      </c>
      <c r="AQ7" s="24">
        <v>69.42</v>
      </c>
      <c r="AR7" s="24">
        <v>52.27</v>
      </c>
      <c r="AS7" s="24">
        <v>58.68</v>
      </c>
      <c r="AT7" s="24">
        <v>65.73</v>
      </c>
      <c r="AU7" s="24" t="s">
        <v>101</v>
      </c>
      <c r="AV7" s="24">
        <v>13.77</v>
      </c>
      <c r="AW7" s="24">
        <v>22.78</v>
      </c>
      <c r="AX7" s="24">
        <v>24.25</v>
      </c>
      <c r="AY7" s="24">
        <v>32.590000000000003</v>
      </c>
      <c r="AZ7" s="24" t="s">
        <v>101</v>
      </c>
      <c r="BA7" s="24">
        <v>44.24</v>
      </c>
      <c r="BB7" s="24">
        <v>43.07</v>
      </c>
      <c r="BC7" s="24">
        <v>41.51</v>
      </c>
      <c r="BD7" s="24">
        <v>45.01</v>
      </c>
      <c r="BE7" s="24">
        <v>48.91</v>
      </c>
      <c r="BF7" s="24" t="s">
        <v>101</v>
      </c>
      <c r="BG7" s="24">
        <v>788.22</v>
      </c>
      <c r="BH7" s="24">
        <v>789.05</v>
      </c>
      <c r="BI7" s="24">
        <v>751.45</v>
      </c>
      <c r="BJ7" s="24">
        <v>692.3</v>
      </c>
      <c r="BK7" s="24" t="s">
        <v>101</v>
      </c>
      <c r="BL7" s="24">
        <v>1258.43</v>
      </c>
      <c r="BM7" s="24">
        <v>1163.75</v>
      </c>
      <c r="BN7" s="24">
        <v>1160.22</v>
      </c>
      <c r="BO7" s="24">
        <v>1141.98</v>
      </c>
      <c r="BP7" s="24">
        <v>1156.82</v>
      </c>
      <c r="BQ7" s="24" t="s">
        <v>101</v>
      </c>
      <c r="BR7" s="24">
        <v>101</v>
      </c>
      <c r="BS7" s="24">
        <v>114.98</v>
      </c>
      <c r="BT7" s="24">
        <v>96.77</v>
      </c>
      <c r="BU7" s="24">
        <v>100.5</v>
      </c>
      <c r="BV7" s="24" t="s">
        <v>101</v>
      </c>
      <c r="BW7" s="24">
        <v>73.36</v>
      </c>
      <c r="BX7" s="24">
        <v>72.599999999999994</v>
      </c>
      <c r="BY7" s="24">
        <v>81.81</v>
      </c>
      <c r="BZ7" s="24">
        <v>82.27</v>
      </c>
      <c r="CA7" s="24">
        <v>75.33</v>
      </c>
      <c r="CB7" s="24" t="s">
        <v>101</v>
      </c>
      <c r="CC7" s="24">
        <v>147.75</v>
      </c>
      <c r="CD7" s="24">
        <v>124.31</v>
      </c>
      <c r="CE7" s="24">
        <v>148.01</v>
      </c>
      <c r="CF7" s="24">
        <v>142.31</v>
      </c>
      <c r="CG7" s="24" t="s">
        <v>101</v>
      </c>
      <c r="CH7" s="24">
        <v>224.88</v>
      </c>
      <c r="CI7" s="24">
        <v>228.64</v>
      </c>
      <c r="CJ7" s="24">
        <v>193.59</v>
      </c>
      <c r="CK7" s="24">
        <v>194.42</v>
      </c>
      <c r="CL7" s="24">
        <v>215.73</v>
      </c>
      <c r="CM7" s="24" t="s">
        <v>101</v>
      </c>
      <c r="CN7" s="24" t="s">
        <v>101</v>
      </c>
      <c r="CO7" s="24" t="s">
        <v>101</v>
      </c>
      <c r="CP7" s="24" t="s">
        <v>101</v>
      </c>
      <c r="CQ7" s="24" t="s">
        <v>101</v>
      </c>
      <c r="CR7" s="24" t="s">
        <v>101</v>
      </c>
      <c r="CS7" s="24">
        <v>42.4</v>
      </c>
      <c r="CT7" s="24">
        <v>42.28</v>
      </c>
      <c r="CU7" s="24">
        <v>45.3</v>
      </c>
      <c r="CV7" s="24">
        <v>45.6</v>
      </c>
      <c r="CW7" s="24">
        <v>43.28</v>
      </c>
      <c r="CX7" s="24" t="s">
        <v>101</v>
      </c>
      <c r="CY7" s="24">
        <v>74.099999999999994</v>
      </c>
      <c r="CZ7" s="24">
        <v>74.650000000000006</v>
      </c>
      <c r="DA7" s="24">
        <v>74.569999999999993</v>
      </c>
      <c r="DB7" s="24">
        <v>75.62</v>
      </c>
      <c r="DC7" s="24" t="s">
        <v>101</v>
      </c>
      <c r="DD7" s="24">
        <v>84.19</v>
      </c>
      <c r="DE7" s="24">
        <v>84.34</v>
      </c>
      <c r="DF7" s="24">
        <v>88.37</v>
      </c>
      <c r="DG7" s="24">
        <v>88.66</v>
      </c>
      <c r="DH7" s="24">
        <v>86.21</v>
      </c>
      <c r="DI7" s="24" t="s">
        <v>101</v>
      </c>
      <c r="DJ7" s="24">
        <v>3.36</v>
      </c>
      <c r="DK7" s="24">
        <v>6.71</v>
      </c>
      <c r="DL7" s="24">
        <v>9.93</v>
      </c>
      <c r="DM7" s="24">
        <v>13.1</v>
      </c>
      <c r="DN7" s="24" t="s">
        <v>101</v>
      </c>
      <c r="DO7" s="24">
        <v>21.36</v>
      </c>
      <c r="DP7" s="24">
        <v>22.79</v>
      </c>
      <c r="DQ7" s="24">
        <v>32.57</v>
      </c>
      <c r="DR7" s="24">
        <v>33.159999999999997</v>
      </c>
      <c r="DS7" s="24">
        <v>29.62</v>
      </c>
      <c r="DT7" s="24" t="s">
        <v>101</v>
      </c>
      <c r="DU7" s="24">
        <v>0</v>
      </c>
      <c r="DV7" s="24">
        <v>0</v>
      </c>
      <c r="DW7" s="24">
        <v>0</v>
      </c>
      <c r="DX7" s="24">
        <v>0</v>
      </c>
      <c r="DY7" s="24" t="s">
        <v>101</v>
      </c>
      <c r="DZ7" s="24">
        <v>0.01</v>
      </c>
      <c r="EA7" s="24">
        <v>0.01</v>
      </c>
      <c r="EB7" s="24">
        <v>0.04</v>
      </c>
      <c r="EC7" s="24">
        <v>0.12</v>
      </c>
      <c r="ED7" s="24">
        <v>0.09</v>
      </c>
      <c r="EE7" s="24" t="s">
        <v>101</v>
      </c>
      <c r="EF7" s="24">
        <v>0</v>
      </c>
      <c r="EG7" s="24">
        <v>0</v>
      </c>
      <c r="EH7" s="24">
        <v>0</v>
      </c>
      <c r="EI7" s="24">
        <v>0</v>
      </c>
      <c r="EJ7" s="24" t="s">
        <v>101</v>
      </c>
      <c r="EK7" s="24">
        <v>0.39</v>
      </c>
      <c r="EL7" s="24">
        <v>0.1</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2025-01-28T01:07:26Z</cp:lastPrinted>
  <dcterms:created xsi:type="dcterms:W3CDTF">2025-01-24T07:09:34Z</dcterms:created>
  <dcterms:modified xsi:type="dcterms:W3CDTF">2025-01-28T02:05:32Z</dcterms:modified>
  <cp:category/>
</cp:coreProperties>
</file>