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三種町\Desktop\下水道(企業会計)\10 文書管理\21　総務課財政係\R08.01.15 経営比較分析表(R6)\提出用\"/>
    </mc:Choice>
  </mc:AlternateContent>
  <xr:revisionPtr revIDLastSave="0" documentId="13_ncr:1_{6818F9AB-D8AF-43E7-9EAA-3A7CED352FAA}" xr6:coauthVersionLast="47" xr6:coauthVersionMax="47" xr10:uidLastSave="{00000000-0000-0000-0000-000000000000}"/>
  <workbookProtection workbookAlgorithmName="SHA-512" workbookHashValue="lz9T46I4G7r/KZ7dhKcUpEmnDbmLsk9AE3ZQUBFF0goYR7ORFkAvywPnsnhLowNHZcpm6n2kBXgWLijj75FZmg==" workbookSaltValue="UBpqQiaNxVvTDRPa1I/y0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P10" i="4"/>
  <c r="AT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<sst xmlns="http://schemas.openxmlformats.org/spreadsheetml/2006/main" count="236" uniqueCount="115">
  <si>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</si>
  <si>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</si>
  <si>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</si>
  <si>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</si>
  <si>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</si>
  <si>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</si>
  <si>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</si>
  <si>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</si>
  <si>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</si>
  <si>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</si>
  <si>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</si>
  <si>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</si>
  <si>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</si>
  <si>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</si>
  <si>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</si>
  <si>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</si>
  <si>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</si>
  <si>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</si>
  <si>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</si>
  <si>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</si>
  <si>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</si>
  <si>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</si>
  <si>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</si>
  <si>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</si>
  <si>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</si>
  <si>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</si>
  <si>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</si>
  <si>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</si>
  <si>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</si>
  <si>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</si>
  <si>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</si>
  <si>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</si>
  <si>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</si>
  <si>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</si>
  <si>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</si>
  <si>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</si>
  <si>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</si>
  <si>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</si>
  <si>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</si>
  <si>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</si>
  <si>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</si>
  <si>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</si>
  <si>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</si>
  <si>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</si>
  <si>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</si>
  <si>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</si>
  <si>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</si>
  <si>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</si>
  <si>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</si>
  <si>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</si>
  <si>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</si>
  <si>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</si>
  <si>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</si>
  <si>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</si>
  <si>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</si>
  <si>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</si>
  <si>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</si>
  <si>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</si>
  <si>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</si>
  <si>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</si>
  <si>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</si>
  <si>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</si>
  <si>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</si>
  <si>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</si>
  <si>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</si>
  <si>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</si>
  <si>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</si>
  <si>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</si>
  <si>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</si>
  <si>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</si>
  <si>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</si>
  <si>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</si>
  <si>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</si>
  <si>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</si>
  <si>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</si>
  <si>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</si>
  <si>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</si>
  <si>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</si>
  <si>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</si>
  <si>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</si>
  <si>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</si>
  <si>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</si>
  <si>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</si>
  <si>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</si>
  <si>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</si>
  <si>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</si>
  <si>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</si>
  <si>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</si>
  <si>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</si>
  <si>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</si>
  <si>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</si>
  <si>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</si>
  <si>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</si>
  <si>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</si>
  <si>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</si>
  <si>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三種町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</si>
  <si>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</si>
  <si>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</si>
  <si>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</si>
  <si>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</si>
  <si>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</si>
  <si>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</si>
  <si>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</si>
  <si>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</si>
  <si>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</si>
  <si>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</si>
  <si>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</si>
  <si>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</si>
  <si>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</si>
  <si>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</si>
  <si>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</si>
  <si>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</si>
  <si>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個々の経費については継続して削減に努める必要があるが、ストックマネジメントの考え方により管渠の劣化状況について把握するためのカメラ調査等を充実させる必要がある時期を迎えており、経費の全体額の増加は避けられない。
収益的収支だけでなく資本的収支でも一般会計からの基準外繰入金を受け入れており、本分析表に掲載されている各経営指標の数値から受ける印象よりも経営状況は厳しいという自覚を持たなければいけない。人口減少の影響もあり、仮に水洗化率が１００％となっても現状の使用料設定では基準外繰入金の完全な解消には足りないため、改定後の経営戦略で掲げるロードマップに沿って具体的な検討を開始する。</t>
    <phoneticPr fontId="4"/>
  </si>
  <si>
    <t>①経常収支比率や⑤経費回収率が１００％前後を推移しており、最低限の自立性・効率性は確保できているが、資本費の一部財源として基準外繰入金が発生していることは留意する必要がある。収入面では、有収水量については新型コロナウイルスの流行前後で変動の予測が難しい状況にあったが、これが落ち着き、人口減少に比例した減少傾向にある。支出面では、動力費は電気事業者への高騰対策により明確な負担増にはなっていないが、恒常的な維持管理、修繕等については資材と人件費の高騰により、規模が変わらなくとも徐々に費用が増加傾向にある。
③流動比率の増減については、令和５年度末日の暦の都合により未払金が多額になったことが要因であるため、実質的には大きな変動はない。
⑥汚水処理原価が類似団体と比較して低いことについては、当町が下水道区域全域で流域下水道に接続しており、単独の処理場を保有していないため、流域下水道に期待されるスケールメリットを十分に享受できているものだと推察される。
⑧近年水洗化率の上昇が鈍く、類似団体平均値との差が自然には埋まらないため、これまでの広報・啓発活動の方法について政策的な視点から抜本的な見直しが必要である。</t>
    <rPh sb="19" eb="21">
      <t>ゼンゴ</t>
    </rPh>
    <rPh sb="22" eb="24">
      <t>スイイ</t>
    </rPh>
    <rPh sb="87" eb="89">
      <t>シュウニュウ</t>
    </rPh>
    <rPh sb="89" eb="90">
      <t>メン</t>
    </rPh>
    <rPh sb="93" eb="95">
      <t>ユウシュウ</t>
    </rPh>
    <rPh sb="95" eb="97">
      <t>スイリョウ</t>
    </rPh>
    <rPh sb="102" eb="104">
      <t>シンガタ</t>
    </rPh>
    <rPh sb="112" eb="116">
      <t>リュウコウゼンゴ</t>
    </rPh>
    <rPh sb="123" eb="124">
      <t>ムズカ</t>
    </rPh>
    <rPh sb="126" eb="128">
      <t>ジョウキョウ</t>
    </rPh>
    <rPh sb="137" eb="138">
      <t>オ</t>
    </rPh>
    <rPh sb="139" eb="140">
      <t>ツ</t>
    </rPh>
    <rPh sb="142" eb="146">
      <t>ジンコウゲンショウ</t>
    </rPh>
    <rPh sb="147" eb="149">
      <t>ヒレイ</t>
    </rPh>
    <rPh sb="151" eb="153">
      <t>ゲンショウ</t>
    </rPh>
    <rPh sb="153" eb="155">
      <t>ケイコウ</t>
    </rPh>
    <rPh sb="159" eb="161">
      <t>シシュツ</t>
    </rPh>
    <rPh sb="161" eb="162">
      <t>メン</t>
    </rPh>
    <rPh sb="261" eb="263">
      <t>ゾウゲン</t>
    </rPh>
    <rPh sb="269" eb="271">
      <t>レイワ</t>
    </rPh>
    <rPh sb="277" eb="278">
      <t>コヨミ</t>
    </rPh>
    <phoneticPr fontId="4"/>
  </si>
  <si>
    <t>一番早くに整備した旧琴丘町の管渠が平成４年供用開始で経過年数３２年、例外として農業集落排水から統合された旧八竜町釜谷地区の管渠が昭和６２年供用開始で経過年数３７年となっており、標準耐用年数５０年超を基準とした老朽化管渠が発生するのは約１５年後となる。
ただし、維持管理によるカメラ調査等を実施した管渠の一部について、状態が良くない箇所も確認されているため、ストックマネジメント計画等と調整を図りながら標準耐用年数を待たずに更新・更生に着手し始めたところである。</t>
    <rPh sb="116" eb="117">
      <t>ヤク</t>
    </rPh>
    <rPh sb="189" eb="191">
      <t>ケイカク</t>
    </rPh>
    <rPh sb="191" eb="192">
      <t>トウ</t>
    </rPh>
    <rPh sb="193" eb="195">
      <t>チョウセイ</t>
    </rPh>
    <rPh sb="196" eb="197">
      <t>ハカ</t>
    </rPh>
    <rPh sb="218" eb="220">
      <t>チャクシュ</t>
    </rPh>
    <rPh sb="221" eb="222">
      <t>ハジ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</si>
</sst>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0.02</c:v>
                </c:pt>
              </c:numCache>
            </c:numRef>
          </c:val>
          <c:extLst>
            <c:ext xmlns:c16="http://schemas.microsoft.com/office/drawing/2014/chart" uri="{C3380CC4-5D6E-409C-BE32-E72D297353CC}">
              <c16:uniqueId val="{00000000-90A0-43C3-A3B4-0C3C3031D88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90A0-43C3-A3B4-0C3C3031D88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7C-4373-9325-B67F6C20B3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3A7C-4373-9325-B67F6C20B3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74.099999999999994</c:v>
                </c:pt>
                <c:pt idx="1">
                  <c:v>74.650000000000006</c:v>
                </c:pt>
                <c:pt idx="2">
                  <c:v>74.569999999999993</c:v>
                </c:pt>
                <c:pt idx="3">
                  <c:v>75.62</c:v>
                </c:pt>
                <c:pt idx="4">
                  <c:v>76.069999999999993</c:v>
                </c:pt>
              </c:numCache>
            </c:numRef>
          </c:val>
          <c:extLst>
            <c:ext xmlns:c16="http://schemas.microsoft.com/office/drawing/2014/chart" uri="{C3380CC4-5D6E-409C-BE32-E72D297353CC}">
              <c16:uniqueId val="{00000000-D754-43D4-8570-E86ACCC98B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D754-43D4-8570-E86ACCC98B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70.739999999999995</c:v>
                </c:pt>
                <c:pt idx="1">
                  <c:v>104.1</c:v>
                </c:pt>
                <c:pt idx="2">
                  <c:v>103.62</c:v>
                </c:pt>
                <c:pt idx="3">
                  <c:v>100.73</c:v>
                </c:pt>
                <c:pt idx="4">
                  <c:v>101.07</c:v>
                </c:pt>
              </c:numCache>
            </c:numRef>
          </c:val>
          <c:extLst>
            <c:ext xmlns:c16="http://schemas.microsoft.com/office/drawing/2014/chart" uri="{C3380CC4-5D6E-409C-BE32-E72D297353CC}">
              <c16:uniqueId val="{00000000-695E-4D28-AC33-83BDA67522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695E-4D28-AC33-83BDA67522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3.36</c:v>
                </c:pt>
                <c:pt idx="1">
                  <c:v>6.71</c:v>
                </c:pt>
                <c:pt idx="2">
                  <c:v>9.93</c:v>
                </c:pt>
                <c:pt idx="3">
                  <c:v>13.1</c:v>
                </c:pt>
                <c:pt idx="4">
                  <c:v>16.2</c:v>
                </c:pt>
              </c:numCache>
            </c:numRef>
          </c:val>
          <c:extLst>
            <c:ext xmlns:c16="http://schemas.microsoft.com/office/drawing/2014/chart" uri="{C3380CC4-5D6E-409C-BE32-E72D297353CC}">
              <c16:uniqueId val="{00000000-DD79-4267-9822-D7C67DF80B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DD79-4267-9822-D7C67DF80B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23-4487-AADF-41022B7A02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6023-4487-AADF-41022B7A02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95.18</c:v>
                </c:pt>
                <c:pt idx="1">
                  <c:v>87.01</c:v>
                </c:pt>
                <c:pt idx="2">
                  <c:v>77.7</c:v>
                </c:pt>
                <c:pt idx="3">
                  <c:v>74.75</c:v>
                </c:pt>
                <c:pt idx="4">
                  <c:v>71.89</c:v>
                </c:pt>
              </c:numCache>
            </c:numRef>
          </c:val>
          <c:extLst>
            <c:ext xmlns:c16="http://schemas.microsoft.com/office/drawing/2014/chart" uri="{C3380CC4-5D6E-409C-BE32-E72D297353CC}">
              <c16:uniqueId val="{00000000-BC15-4B1B-A799-2F369DE29F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BC15-4B1B-A799-2F369DE29F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13.77</c:v>
                </c:pt>
                <c:pt idx="1">
                  <c:v>22.78</c:v>
                </c:pt>
                <c:pt idx="2">
                  <c:v>24.25</c:v>
                </c:pt>
                <c:pt idx="3">
                  <c:v>32.590000000000003</c:v>
                </c:pt>
                <c:pt idx="4">
                  <c:v>24.55</c:v>
                </c:pt>
              </c:numCache>
            </c:numRef>
          </c:val>
          <c:extLst>
            <c:ext xmlns:c16="http://schemas.microsoft.com/office/drawing/2014/chart" uri="{C3380CC4-5D6E-409C-BE32-E72D297353CC}">
              <c16:uniqueId val="{00000000-B48E-450F-8A85-3812409C5C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B48E-450F-8A85-3812409C5C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788.22</c:v>
                </c:pt>
                <c:pt idx="1">
                  <c:v>789.05</c:v>
                </c:pt>
                <c:pt idx="2">
                  <c:v>751.45</c:v>
                </c:pt>
                <c:pt idx="3">
                  <c:v>692.3</c:v>
                </c:pt>
                <c:pt idx="4">
                  <c:v>645.85</c:v>
                </c:pt>
              </c:numCache>
            </c:numRef>
          </c:val>
          <c:extLst>
            <c:ext xmlns:c16="http://schemas.microsoft.com/office/drawing/2014/chart" uri="{C3380CC4-5D6E-409C-BE32-E72D297353CC}">
              <c16:uniqueId val="{00000000-1FB0-425C-A368-AA6E90A5B4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1FB0-425C-A368-AA6E90A5B4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c:v>
                </c:pt>
                <c:pt idx="1">
                  <c:v>114.98</c:v>
                </c:pt>
                <c:pt idx="2">
                  <c:v>96.77</c:v>
                </c:pt>
                <c:pt idx="3">
                  <c:v>100.5</c:v>
                </c:pt>
                <c:pt idx="4">
                  <c:v>97.36</c:v>
                </c:pt>
              </c:numCache>
            </c:numRef>
          </c:val>
          <c:extLst>
            <c:ext xmlns:c16="http://schemas.microsoft.com/office/drawing/2014/chart" uri="{C3380CC4-5D6E-409C-BE32-E72D297353CC}">
              <c16:uniqueId val="{00000000-4BAB-440C-9A40-5502E47E30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4BAB-440C-9A40-5502E47E30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147.75</c:v>
                </c:pt>
                <c:pt idx="1">
                  <c:v>124.31</c:v>
                </c:pt>
                <c:pt idx="2">
                  <c:v>148.01</c:v>
                </c:pt>
                <c:pt idx="3">
                  <c:v>142.31</c:v>
                </c:pt>
                <c:pt idx="4">
                  <c:v>147.56</c:v>
                </c:pt>
              </c:numCache>
            </c:numRef>
          </c:val>
          <c:extLst>
            <c:ext xmlns:c16="http://schemas.microsoft.com/office/drawing/2014/chart" uri="{C3380CC4-5D6E-409C-BE32-E72D297353CC}">
              <c16:uniqueId val="{00000000-6AA5-449A-B703-7CA234AA57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6AA5-449A-B703-7CA234AA57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8" zoomScale="75" zoomScaleNormal="75" workbookViewId="0">
      <selection activeCell="BI12" sqref="BI12:BJ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三種町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14170</v>
      </c>
      <c r="AM8" s="41"/>
      <c r="AN8" s="41"/>
      <c r="AO8" s="41"/>
      <c r="AP8" s="41"/>
      <c r="AQ8" s="41"/>
      <c r="AR8" s="41"/>
      <c r="AS8" s="41"/>
      <c r="AT8" s="34">
        <f>データ!T6</f>
        <v>247.98</v>
      </c>
      <c r="AU8" s="34"/>
      <c r="AV8" s="34"/>
      <c r="AW8" s="34"/>
      <c r="AX8" s="34"/>
      <c r="AY8" s="34"/>
      <c r="AZ8" s="34"/>
      <c r="BA8" s="34"/>
      <c r="BB8" s="34">
        <f>データ!U6</f>
        <v>57.14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58.09</v>
      </c>
      <c r="J10" s="34"/>
      <c r="K10" s="34"/>
      <c r="L10" s="34"/>
      <c r="M10" s="34"/>
      <c r="N10" s="34"/>
      <c r="O10" s="34"/>
      <c r="P10" s="34">
        <f>データ!P6</f>
        <v>73.63</v>
      </c>
      <c r="Q10" s="34"/>
      <c r="R10" s="34"/>
      <c r="S10" s="34"/>
      <c r="T10" s="34"/>
      <c r="U10" s="34"/>
      <c r="V10" s="34"/>
      <c r="W10" s="34">
        <f>データ!Q6</f>
        <v>79</v>
      </c>
      <c r="X10" s="34"/>
      <c r="Y10" s="34"/>
      <c r="Z10" s="34"/>
      <c r="AA10" s="34"/>
      <c r="AB10" s="34"/>
      <c r="AC10" s="34"/>
      <c r="AD10" s="41">
        <f>データ!R6</f>
        <v>3080</v>
      </c>
      <c r="AE10" s="41"/>
      <c r="AF10" s="41"/>
      <c r="AG10" s="41"/>
      <c r="AH10" s="41"/>
      <c r="AI10" s="41"/>
      <c r="AJ10" s="41"/>
      <c r="AK10" s="2"/>
      <c r="AL10" s="41">
        <f>データ!V6</f>
        <v>10328</v>
      </c>
      <c r="AM10" s="41"/>
      <c r="AN10" s="41"/>
      <c r="AO10" s="41"/>
      <c r="AP10" s="41"/>
      <c r="AQ10" s="41"/>
      <c r="AR10" s="41"/>
      <c r="AS10" s="41"/>
      <c r="AT10" s="34">
        <f>データ!W6</f>
        <v>5.73</v>
      </c>
      <c r="AU10" s="34"/>
      <c r="AV10" s="34"/>
      <c r="AW10" s="34"/>
      <c r="AX10" s="34"/>
      <c r="AY10" s="34"/>
      <c r="AZ10" s="34"/>
      <c r="BA10" s="34"/>
      <c r="BB10" s="34">
        <f>データ!X6</f>
        <v>1802.44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5" t="s">
        <v>27</v>
      </c>
      <c r="BM45" s="86"/>
      <c r="BN45" s="86"/>
      <c r="BO45" s="86"/>
      <c r="BP45" s="86"/>
      <c r="BQ45" s="86"/>
      <c r="BR45" s="86"/>
      <c r="BS45" s="86"/>
      <c r="BT45" s="86"/>
      <c r="BU45" s="86"/>
      <c r="BV45" s="86"/>
      <c r="BW45" s="86"/>
      <c r="BX45" s="86"/>
      <c r="BY45" s="86"/>
      <c r="BZ45" s="8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8"/>
      <c r="BM46" s="89"/>
      <c r="BN46" s="89"/>
      <c r="BO46" s="89"/>
      <c r="BP46" s="89"/>
      <c r="BQ46" s="89"/>
      <c r="BR46" s="89"/>
      <c r="BS46" s="89"/>
      <c r="BT46" s="89"/>
      <c r="BU46" s="89"/>
      <c r="BV46" s="89"/>
      <c r="BW46" s="89"/>
      <c r="BX46" s="89"/>
      <c r="BY46" s="89"/>
      <c r="BZ46" s="9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91xYyapERZ9RgV/DILGkjZS4zP4JHd2z3AJWzU+/NdAwGh0RPJq1CGreA1ZqXt54FjGdZxOmnxHPs3hX4iHgg==" saltValue="CRFdkEIeMfw6Bosqcrdh5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53481</v>
      </c>
      <c r="D6" s="19">
        <f t="shared" si="3"/>
        <v>46</v>
      </c>
      <c r="E6" s="19">
        <f t="shared" si="3"/>
        <v>17</v>
      </c>
      <c r="F6" s="19">
        <f t="shared" si="3"/>
        <v>4</v>
      </c>
      <c r="G6" s="19">
        <f t="shared" si="3"/>
        <v>0</v>
      </c>
      <c r="H6" s="19" t="str">
        <f t="shared" si="3"/>
        <v>秋田県　三種町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58.09</v>
      </c>
      <c r="P6" s="20">
        <f t="shared" si="3"/>
        <v>73.63</v>
      </c>
      <c r="Q6" s="20">
        <f t="shared" si="3"/>
        <v>79</v>
      </c>
      <c r="R6" s="20">
        <f t="shared" si="3"/>
        <v>3080</v>
      </c>
      <c r="S6" s="20">
        <f t="shared" si="3"/>
        <v>14170</v>
      </c>
      <c r="T6" s="20">
        <f t="shared" si="3"/>
        <v>247.98</v>
      </c>
      <c r="U6" s="20">
        <f t="shared" si="3"/>
        <v>57.14</v>
      </c>
      <c r="V6" s="20">
        <f t="shared" si="3"/>
        <v>10328</v>
      </c>
      <c r="W6" s="20">
        <f t="shared" si="3"/>
        <v>5.73</v>
      </c>
      <c r="X6" s="20">
        <f t="shared" si="3"/>
        <v>1802.44</v>
      </c>
      <c r="Y6" s="21">
        <f>IF(Y7="",NA(),Y7)</f>
        <v>70.739999999999995</v>
      </c>
      <c r="Z6" s="21">
        <f t="shared" ref="Z6:AH6" si="4">IF(Z7="",NA(),Z7)</f>
        <v>104.1</v>
      </c>
      <c r="AA6" s="21">
        <f t="shared" si="4"/>
        <v>103.62</v>
      </c>
      <c r="AB6" s="21">
        <f t="shared" si="4"/>
        <v>100.73</v>
      </c>
      <c r="AC6" s="21">
        <f t="shared" si="4"/>
        <v>101.07</v>
      </c>
      <c r="AD6" s="21">
        <f t="shared" si="4"/>
        <v>105.78</v>
      </c>
      <c r="AE6" s="21">
        <f t="shared" si="4"/>
        <v>106.09</v>
      </c>
      <c r="AF6" s="21">
        <f t="shared" si="4"/>
        <v>101.98</v>
      </c>
      <c r="AG6" s="21">
        <f t="shared" si="4"/>
        <v>102.68</v>
      </c>
      <c r="AH6" s="21">
        <f t="shared" si="4"/>
        <v>103.79</v>
      </c>
      <c r="AI6" s="20" t="str">
        <f>IF(AI7="","",IF(AI7="-","【-】","【"&amp;SUBSTITUTE(TEXT(AI7,"#,##0.00"),"-","△")&amp;"】"))</f>
        <v>【105.07】</v>
      </c>
      <c r="AJ6" s="21">
        <f>IF(AJ7="",NA(),AJ7)</f>
        <v>95.18</v>
      </c>
      <c r="AK6" s="21">
        <f t="shared" ref="AK6:AS6" si="5">IF(AK7="",NA(),AK7)</f>
        <v>87.01</v>
      </c>
      <c r="AL6" s="21">
        <f t="shared" si="5"/>
        <v>77.7</v>
      </c>
      <c r="AM6" s="21">
        <f t="shared" si="5"/>
        <v>74.75</v>
      </c>
      <c r="AN6" s="21">
        <f t="shared" si="5"/>
        <v>71.89</v>
      </c>
      <c r="AO6" s="21">
        <f t="shared" si="5"/>
        <v>63.96</v>
      </c>
      <c r="AP6" s="21">
        <f t="shared" si="5"/>
        <v>69.42</v>
      </c>
      <c r="AQ6" s="21">
        <f t="shared" si="5"/>
        <v>52.27</v>
      </c>
      <c r="AR6" s="21">
        <f t="shared" si="5"/>
        <v>58.68</v>
      </c>
      <c r="AS6" s="21">
        <f t="shared" si="5"/>
        <v>53.87</v>
      </c>
      <c r="AT6" s="20" t="str">
        <f>IF(AT7="","",IF(AT7="-","【-】","【"&amp;SUBSTITUTE(TEXT(AT7,"#,##0.00"),"-","△")&amp;"】"))</f>
        <v>【63.54】</v>
      </c>
      <c r="AU6" s="21">
        <f>IF(AU7="",NA(),AU7)</f>
        <v>13.77</v>
      </c>
      <c r="AV6" s="21">
        <f t="shared" ref="AV6:BD6" si="6">IF(AV7="",NA(),AV7)</f>
        <v>22.78</v>
      </c>
      <c r="AW6" s="21">
        <f t="shared" si="6"/>
        <v>24.25</v>
      </c>
      <c r="AX6" s="21">
        <f t="shared" si="6"/>
        <v>32.590000000000003</v>
      </c>
      <c r="AY6" s="21">
        <f t="shared" si="6"/>
        <v>24.55</v>
      </c>
      <c r="AZ6" s="21">
        <f t="shared" si="6"/>
        <v>44.24</v>
      </c>
      <c r="BA6" s="21">
        <f t="shared" si="6"/>
        <v>43.07</v>
      </c>
      <c r="BB6" s="21">
        <f t="shared" si="6"/>
        <v>41.51</v>
      </c>
      <c r="BC6" s="21">
        <f t="shared" si="6"/>
        <v>45.01</v>
      </c>
      <c r="BD6" s="21">
        <f t="shared" si="6"/>
        <v>46.37</v>
      </c>
      <c r="BE6" s="20" t="str">
        <f>IF(BE7="","",IF(BE7="-","【-】","【"&amp;SUBSTITUTE(TEXT(BE7,"#,##0.00"),"-","△")&amp;"】"))</f>
        <v>【50.90】</v>
      </c>
      <c r="BF6" s="21">
        <f>IF(BF7="",NA(),BF7)</f>
        <v>788.22</v>
      </c>
      <c r="BG6" s="21">
        <f t="shared" ref="BG6:BO6" si="7">IF(BG7="",NA(),BG7)</f>
        <v>789.05</v>
      </c>
      <c r="BH6" s="21">
        <f t="shared" si="7"/>
        <v>751.45</v>
      </c>
      <c r="BI6" s="21">
        <f t="shared" si="7"/>
        <v>692.3</v>
      </c>
      <c r="BJ6" s="21">
        <f t="shared" si="7"/>
        <v>645.85</v>
      </c>
      <c r="BK6" s="21">
        <f t="shared" si="7"/>
        <v>1258.43</v>
      </c>
      <c r="BL6" s="21">
        <f t="shared" si="7"/>
        <v>1163.75</v>
      </c>
      <c r="BM6" s="21">
        <f t="shared" si="7"/>
        <v>1160.22</v>
      </c>
      <c r="BN6" s="21">
        <f t="shared" si="7"/>
        <v>1141.98</v>
      </c>
      <c r="BO6" s="21">
        <f t="shared" si="7"/>
        <v>1062.58</v>
      </c>
      <c r="BP6" s="20" t="str">
        <f>IF(BP7="","",IF(BP7="-","【-】","【"&amp;SUBSTITUTE(TEXT(BP7,"#,##0.00"),"-","△")&amp;"】"))</f>
        <v>【1,099.15】</v>
      </c>
      <c r="BQ6" s="21">
        <f>IF(BQ7="",NA(),BQ7)</f>
        <v>101</v>
      </c>
      <c r="BR6" s="21">
        <f t="shared" ref="BR6:BZ6" si="8">IF(BR7="",NA(),BR7)</f>
        <v>114.98</v>
      </c>
      <c r="BS6" s="21">
        <f t="shared" si="8"/>
        <v>96.77</v>
      </c>
      <c r="BT6" s="21">
        <f t="shared" si="8"/>
        <v>100.5</v>
      </c>
      <c r="BU6" s="21">
        <f t="shared" si="8"/>
        <v>97.36</v>
      </c>
      <c r="BV6" s="21">
        <f t="shared" si="8"/>
        <v>73.36</v>
      </c>
      <c r="BW6" s="21">
        <f t="shared" si="8"/>
        <v>72.599999999999994</v>
      </c>
      <c r="BX6" s="21">
        <f t="shared" si="8"/>
        <v>81.81</v>
      </c>
      <c r="BY6" s="21">
        <f t="shared" si="8"/>
        <v>82.27</v>
      </c>
      <c r="BZ6" s="21">
        <f t="shared" si="8"/>
        <v>80.36</v>
      </c>
      <c r="CA6" s="20" t="str">
        <f>IF(CA7="","",IF(CA7="-","【-】","【"&amp;SUBSTITUTE(TEXT(CA7,"#,##0.00"),"-","△")&amp;"】"))</f>
        <v>【72.92】</v>
      </c>
      <c r="CB6" s="21">
        <f>IF(CB7="",NA(),CB7)</f>
        <v>147.75</v>
      </c>
      <c r="CC6" s="21">
        <f t="shared" ref="CC6:CK6" si="9">IF(CC7="",NA(),CC7)</f>
        <v>124.31</v>
      </c>
      <c r="CD6" s="21">
        <f t="shared" si="9"/>
        <v>148.01</v>
      </c>
      <c r="CE6" s="21">
        <f t="shared" si="9"/>
        <v>142.31</v>
      </c>
      <c r="CF6" s="21">
        <f t="shared" si="9"/>
        <v>147.56</v>
      </c>
      <c r="CG6" s="21">
        <f t="shared" si="9"/>
        <v>224.88</v>
      </c>
      <c r="CH6" s="21">
        <f t="shared" si="9"/>
        <v>228.64</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45.3</v>
      </c>
      <c r="CU6" s="21">
        <f t="shared" si="10"/>
        <v>45.6</v>
      </c>
      <c r="CV6" s="21">
        <f t="shared" si="10"/>
        <v>44.79</v>
      </c>
      <c r="CW6" s="20" t="str">
        <f>IF(CW7="","",IF(CW7="-","【-】","【"&amp;SUBSTITUTE(TEXT(CW7,"#,##0.00"),"-","△")&amp;"】"))</f>
        <v>【43.17】</v>
      </c>
      <c r="CX6" s="21">
        <f>IF(CX7="",NA(),CX7)</f>
        <v>74.099999999999994</v>
      </c>
      <c r="CY6" s="21">
        <f t="shared" ref="CY6:DG6" si="11">IF(CY7="",NA(),CY7)</f>
        <v>74.650000000000006</v>
      </c>
      <c r="CZ6" s="21">
        <f t="shared" si="11"/>
        <v>74.569999999999993</v>
      </c>
      <c r="DA6" s="21">
        <f t="shared" si="11"/>
        <v>75.62</v>
      </c>
      <c r="DB6" s="21">
        <f t="shared" si="11"/>
        <v>76.069999999999993</v>
      </c>
      <c r="DC6" s="21">
        <f t="shared" si="11"/>
        <v>84.19</v>
      </c>
      <c r="DD6" s="21">
        <f t="shared" si="11"/>
        <v>84.34</v>
      </c>
      <c r="DE6" s="21">
        <f t="shared" si="11"/>
        <v>88.37</v>
      </c>
      <c r="DF6" s="21">
        <f t="shared" si="11"/>
        <v>88.66</v>
      </c>
      <c r="DG6" s="21">
        <f t="shared" si="11"/>
        <v>88.68</v>
      </c>
      <c r="DH6" s="20" t="str">
        <f>IF(DH7="","",IF(DH7="-","【-】","【"&amp;SUBSTITUTE(TEXT(DH7,"#,##0.00"),"-","△")&amp;"】"))</f>
        <v>【86.31】</v>
      </c>
      <c r="DI6" s="21">
        <f>IF(DI7="",NA(),DI7)</f>
        <v>3.36</v>
      </c>
      <c r="DJ6" s="21">
        <f t="shared" ref="DJ6:DR6" si="12">IF(DJ7="",NA(),DJ7)</f>
        <v>6.71</v>
      </c>
      <c r="DK6" s="21">
        <f t="shared" si="12"/>
        <v>9.93</v>
      </c>
      <c r="DL6" s="21">
        <f t="shared" si="12"/>
        <v>13.1</v>
      </c>
      <c r="DM6" s="21">
        <f t="shared" si="12"/>
        <v>16.2</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1">
        <f t="shared" si="14"/>
        <v>0.02</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15">
      <c r="A7" s="14"/>
      <c r="B7" s="23">
        <v>2024</v>
      </c>
      <c r="C7" s="23">
        <v>53481</v>
      </c>
      <c r="D7" s="23">
        <v>46</v>
      </c>
      <c r="E7" s="23">
        <v>17</v>
      </c>
      <c r="F7" s="23">
        <v>4</v>
      </c>
      <c r="G7" s="23">
        <v>0</v>
      </c>
      <c r="H7" s="23" t="s">
        <v>95</v>
      </c>
      <c r="I7" s="23" t="s">
        <v>96</v>
      </c>
      <c r="J7" s="23" t="s">
        <v>97</v>
      </c>
      <c r="K7" s="23" t="s">
        <v>98</v>
      </c>
      <c r="L7" s="23" t="s">
        <v>99</v>
      </c>
      <c r="M7" s="23" t="s">
        <v>100</v>
      </c>
      <c r="N7" s="24" t="s">
        <v>101</v>
      </c>
      <c r="O7" s="24">
        <v>58.09</v>
      </c>
      <c r="P7" s="24">
        <v>73.63</v>
      </c>
      <c r="Q7" s="24">
        <v>79</v>
      </c>
      <c r="R7" s="24">
        <v>3080</v>
      </c>
      <c r="S7" s="24">
        <v>14170</v>
      </c>
      <c r="T7" s="24">
        <v>247.98</v>
      </c>
      <c r="U7" s="24">
        <v>57.14</v>
      </c>
      <c r="V7" s="24">
        <v>10328</v>
      </c>
      <c r="W7" s="24">
        <v>5.73</v>
      </c>
      <c r="X7" s="24">
        <v>1802.44</v>
      </c>
      <c r="Y7" s="24">
        <v>70.739999999999995</v>
      </c>
      <c r="Z7" s="24">
        <v>104.1</v>
      </c>
      <c r="AA7" s="24">
        <v>103.62</v>
      </c>
      <c r="AB7" s="24">
        <v>100.73</v>
      </c>
      <c r="AC7" s="24">
        <v>101.07</v>
      </c>
      <c r="AD7" s="24">
        <v>105.78</v>
      </c>
      <c r="AE7" s="24">
        <v>106.09</v>
      </c>
      <c r="AF7" s="24">
        <v>101.98</v>
      </c>
      <c r="AG7" s="24">
        <v>102.68</v>
      </c>
      <c r="AH7" s="24">
        <v>103.79</v>
      </c>
      <c r="AI7" s="24">
        <v>105.07</v>
      </c>
      <c r="AJ7" s="24">
        <v>95.18</v>
      </c>
      <c r="AK7" s="24">
        <v>87.01</v>
      </c>
      <c r="AL7" s="24">
        <v>77.7</v>
      </c>
      <c r="AM7" s="24">
        <v>74.75</v>
      </c>
      <c r="AN7" s="24">
        <v>71.89</v>
      </c>
      <c r="AO7" s="24">
        <v>63.96</v>
      </c>
      <c r="AP7" s="24">
        <v>69.42</v>
      </c>
      <c r="AQ7" s="24">
        <v>52.27</v>
      </c>
      <c r="AR7" s="24">
        <v>58.68</v>
      </c>
      <c r="AS7" s="24">
        <v>53.87</v>
      </c>
      <c r="AT7" s="24">
        <v>63.54</v>
      </c>
      <c r="AU7" s="24">
        <v>13.77</v>
      </c>
      <c r="AV7" s="24">
        <v>22.78</v>
      </c>
      <c r="AW7" s="24">
        <v>24.25</v>
      </c>
      <c r="AX7" s="24">
        <v>32.590000000000003</v>
      </c>
      <c r="AY7" s="24">
        <v>24.55</v>
      </c>
      <c r="AZ7" s="24">
        <v>44.24</v>
      </c>
      <c r="BA7" s="24">
        <v>43.07</v>
      </c>
      <c r="BB7" s="24">
        <v>41.51</v>
      </c>
      <c r="BC7" s="24">
        <v>45.01</v>
      </c>
      <c r="BD7" s="24">
        <v>46.37</v>
      </c>
      <c r="BE7" s="24">
        <v>50.9</v>
      </c>
      <c r="BF7" s="24">
        <v>788.22</v>
      </c>
      <c r="BG7" s="24">
        <v>789.05</v>
      </c>
      <c r="BH7" s="24">
        <v>751.45</v>
      </c>
      <c r="BI7" s="24">
        <v>692.3</v>
      </c>
      <c r="BJ7" s="24">
        <v>645.85</v>
      </c>
      <c r="BK7" s="24">
        <v>1258.43</v>
      </c>
      <c r="BL7" s="24">
        <v>1163.75</v>
      </c>
      <c r="BM7" s="24">
        <v>1160.22</v>
      </c>
      <c r="BN7" s="24">
        <v>1141.98</v>
      </c>
      <c r="BO7" s="24">
        <v>1062.58</v>
      </c>
      <c r="BP7" s="24">
        <v>1099.1500000000001</v>
      </c>
      <c r="BQ7" s="24">
        <v>101</v>
      </c>
      <c r="BR7" s="24">
        <v>114.98</v>
      </c>
      <c r="BS7" s="24">
        <v>96.77</v>
      </c>
      <c r="BT7" s="24">
        <v>100.5</v>
      </c>
      <c r="BU7" s="24">
        <v>97.36</v>
      </c>
      <c r="BV7" s="24">
        <v>73.36</v>
      </c>
      <c r="BW7" s="24">
        <v>72.599999999999994</v>
      </c>
      <c r="BX7" s="24">
        <v>81.81</v>
      </c>
      <c r="BY7" s="24">
        <v>82.27</v>
      </c>
      <c r="BZ7" s="24">
        <v>80.36</v>
      </c>
      <c r="CA7" s="24">
        <v>72.92</v>
      </c>
      <c r="CB7" s="24">
        <v>147.75</v>
      </c>
      <c r="CC7" s="24">
        <v>124.31</v>
      </c>
      <c r="CD7" s="24">
        <v>148.01</v>
      </c>
      <c r="CE7" s="24">
        <v>142.31</v>
      </c>
      <c r="CF7" s="24">
        <v>147.56</v>
      </c>
      <c r="CG7" s="24">
        <v>224.88</v>
      </c>
      <c r="CH7" s="24">
        <v>228.64</v>
      </c>
      <c r="CI7" s="24">
        <v>193.59</v>
      </c>
      <c r="CJ7" s="24">
        <v>194.42</v>
      </c>
      <c r="CK7" s="24">
        <v>201.33</v>
      </c>
      <c r="CL7" s="24">
        <v>225.78</v>
      </c>
      <c r="CM7" s="24" t="s">
        <v>101</v>
      </c>
      <c r="CN7" s="24" t="s">
        <v>101</v>
      </c>
      <c r="CO7" s="24" t="s">
        <v>101</v>
      </c>
      <c r="CP7" s="24" t="s">
        <v>101</v>
      </c>
      <c r="CQ7" s="24" t="s">
        <v>101</v>
      </c>
      <c r="CR7" s="24">
        <v>42.4</v>
      </c>
      <c r="CS7" s="24">
        <v>42.28</v>
      </c>
      <c r="CT7" s="24">
        <v>45.3</v>
      </c>
      <c r="CU7" s="24">
        <v>45.6</v>
      </c>
      <c r="CV7" s="24">
        <v>44.79</v>
      </c>
      <c r="CW7" s="24">
        <v>43.17</v>
      </c>
      <c r="CX7" s="24">
        <v>74.099999999999994</v>
      </c>
      <c r="CY7" s="24">
        <v>74.650000000000006</v>
      </c>
      <c r="CZ7" s="24">
        <v>74.569999999999993</v>
      </c>
      <c r="DA7" s="24">
        <v>75.62</v>
      </c>
      <c r="DB7" s="24">
        <v>76.069999999999993</v>
      </c>
      <c r="DC7" s="24">
        <v>84.19</v>
      </c>
      <c r="DD7" s="24">
        <v>84.34</v>
      </c>
      <c r="DE7" s="24">
        <v>88.37</v>
      </c>
      <c r="DF7" s="24">
        <v>88.66</v>
      </c>
      <c r="DG7" s="24">
        <v>88.68</v>
      </c>
      <c r="DH7" s="24">
        <v>86.31</v>
      </c>
      <c r="DI7" s="24">
        <v>3.36</v>
      </c>
      <c r="DJ7" s="24">
        <v>6.71</v>
      </c>
      <c r="DK7" s="24">
        <v>9.93</v>
      </c>
      <c r="DL7" s="24">
        <v>13.1</v>
      </c>
      <c r="DM7" s="24">
        <v>16.2</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v>
      </c>
      <c r="EH7" s="24">
        <v>0</v>
      </c>
      <c r="EI7" s="24">
        <v>0.02</v>
      </c>
      <c r="EJ7" s="24">
        <v>0.39</v>
      </c>
      <c r="EK7" s="24">
        <v>0.1</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三種町</cp:lastModifiedBy>
  <cp:lastPrinted>2026-01-26T06:15:16Z</cp:lastPrinted>
  <dcterms:created xsi:type="dcterms:W3CDTF">2025-12-23T06:09:06Z</dcterms:created>
  <dcterms:modified xsi:type="dcterms:W3CDTF">2026-01-26T06:16:14Z</dcterms:modified>
  <cp:category/>
</cp:coreProperties>
</file>