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三種町\Desktop\下水道(企業会計)\10 文書管理\21　総務課財政係\R08.01.15 経営比較分析表(R6)\提出用\"/>
    </mc:Choice>
  </mc:AlternateContent>
  <xr:revisionPtr revIDLastSave="0" documentId="13_ncr:1_{302EBC50-E2AA-44B3-B5C9-F1D4377BD0F7}" xr6:coauthVersionLast="47" xr6:coauthVersionMax="47" xr10:uidLastSave="{00000000-0000-0000-0000-000000000000}"/>
  <workbookProtection workbookAlgorithmName="SHA-512" workbookHashValue="hCB2Ca83E0Q4jsgnCq5LiTQHJz+S1PwI4N83WGj17Ki288xG82nOGDIvqpWJg1jn3d3cY67Evx26dXGyi/Se/Q==" workbookSaltValue="jRlR2ZVBSSU6igk+kTh+Uw=="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G85" i="4"/>
  <c r="E85" i="4"/>
  <c r="W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<sst xmlns="http://schemas.openxmlformats.org/spreadsheetml/2006/main" count="231" uniqueCount="116">
  <si>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</si>
  <si>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</si>
  <si>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</si>
  <si>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</si>
  <si>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</si>
  <si>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</si>
  <si>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</si>
  <si>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</si>
  <si>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</si>
  <si>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</si>
  <si>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</si>
  <si>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</si>
  <si>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</si>
  <si>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</si>
  <si>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</si>
  <si>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</si>
  <si>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</si>
  <si>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</si>
  <si>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</si>
  <si>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</si>
  <si>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</si>
  <si>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</si>
  <si>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</si>
  <si>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</si>
  <si>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</si>
  <si>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</si>
  <si>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</si>
  <si>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</si>
  <si>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</si>
  <si>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</si>
  <si>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</si>
  <si>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</si>
  <si>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</si>
  <si>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</si>
  <si>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</si>
  <si>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</si>
  <si>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</si>
  <si>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</si>
  <si>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</si>
  <si>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</si>
  <si>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</si>
  <si>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</si>
  <si>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</si>
  <si>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</si>
  <si>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</si>
  <si>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</si>
  <si>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</si>
  <si>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</si>
  <si>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</si>
  <si>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</si>
  <si>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</si>
  <si>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</si>
  <si>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</si>
  <si>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</si>
  <si>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</si>
  <si>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</si>
  <si>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</si>
  <si>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</si>
  <si>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</si>
  <si>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</si>
  <si>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</si>
  <si>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</si>
  <si>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</si>
  <si>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</si>
  <si>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</si>
  <si>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</si>
  <si>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</si>
  <si>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</si>
  <si>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</si>
  <si>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</si>
  <si>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</si>
  <si>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</si>
  <si>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</si>
  <si>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</si>
  <si>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</si>
  <si>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</si>
  <si>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</si>
  <si>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</si>
  <si>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</si>
  <si>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</si>
  <si>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</si>
  <si>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</si>
  <si>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</si>
  <si>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</si>
  <si>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</si>
  <si>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</si>
  <si>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</si>
  <si>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</si>
  <si>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</si>
  <si>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</si>
  <si>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</si>
  <si>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</si>
  <si>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</si>
  <si>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</si>
  <si>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</si>
  <si>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</si>
  <si>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三種町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</si>
  <si>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</si>
  <si>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</si>
  <si>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</si>
  <si>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</si>
  <si>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</si>
  <si>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</si>
  <si>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</si>
  <si>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</si>
  <si>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</si>
  <si>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</si>
  <si>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</si>
  <si>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</si>
  <si>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</si>
  <si>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</si>
  <si>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</si>
  <si>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</si>
  <si>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独立採算を原則とする地方公営企業としては赤字補填的な基準外繰入金の解消を目指すべきであり、その手段として受益者負担の観点から使用料の改定が考えられる。しかし、汚水処理原価と使用料単価の差が大きく、住民目線では同種のサービスである特定環境保全公共下水道の使用料設定と差をつけることは住民感情を考慮すると不公平感が生じてしまうため、本事業単独での独立採算達成に必要な水準まで増額改定を行うことは現実的には難しい。
支出面においては長期的な視点での維持管理や建設改良費が少しでも削減できるよう、従来的な統廃合やダウンサイジングの検討だけでなく、受益者の少なくなった末端区域においては個別処理等に切り替えるような方法についても検討の選択肢に加え、持続可能な事業運営に努める必要がある。</t>
    <phoneticPr fontId="4"/>
  </si>
  <si>
    <t>平成９年に旧八竜町芦崎処理区として供用開始した管渠が最も古く、２７年経過しており、標準耐用年数である５０年の約半分を経過している。現状ではただちに管渠の更新が必要となるような大きな不具合は発生していない。
なお、芦崎処理区は令和１０年度から下水道区域に統合予定のため、次に古いのは旧琴丘町大又処理区の平成１４年供用開始した管渠であり、現在の経過年数は２２年となっている。</t>
    <phoneticPr fontId="4"/>
  </si>
  <si>
    <t>⑤経費回収率の低下や⑥汚水処理原価の増加については、費用自体は前年より減少しているが、汚水処理費から控除される公費負担額がより多く減少したために、相対的に汚水処理費が増額したことが要因である。この状態で①経常収支比率が１００％前後で推移している要因については、一般会計からの基準外繰入金を受け入れていることによる。
④企業債残高対事業規模比率が類似団体に比べて高いことについては、八郎湖が指定湖沼になったことに伴い平成２３年度に機能強化事業が必要となり新たな借入を実行したことに加えて、人口減少と水洗化率の低さにより整備当時に見込んだ使用料収入が確保できていないことによる。
⑥汚水処理原価５１８円/㎥に対して現在の使用料単価は１４０円/㎥(税抜)となっており、大きな乖離が生じている。
⑧水洗化率が低い水準で停滞しており、新規の水洗化件数も年間５件以下となっている。仮に水洗化率が劇的に向上し１００％近くになっても、単純計算で経費回収率７５％、施設利用率６０％程度に留まる見込みであり、人口減少等の要因により既存の施設の能力が過大なものとなっているのが明らかである。</t>
    <rPh sb="26" eb="28">
      <t>ヒヨウ</t>
    </rPh>
    <rPh sb="28" eb="30">
      <t>ジタイ</t>
    </rPh>
    <rPh sb="31" eb="33">
      <t>ゼンネン</t>
    </rPh>
    <rPh sb="35" eb="37">
      <t>ゲンショウ</t>
    </rPh>
    <rPh sb="43" eb="45">
      <t>オスイ</t>
    </rPh>
    <rPh sb="45" eb="48">
      <t>ショリヒ</t>
    </rPh>
    <rPh sb="50" eb="52">
      <t>コウジョ</t>
    </rPh>
    <rPh sb="55" eb="60">
      <t>コウヒフタンガク</t>
    </rPh>
    <rPh sb="63" eb="64">
      <t>オオ</t>
    </rPh>
    <rPh sb="65" eb="67">
      <t>ゲンショウ</t>
    </rPh>
    <rPh sb="73" eb="76">
      <t>ソウタイテキ</t>
    </rPh>
    <rPh sb="77" eb="79">
      <t>オスイ</t>
    </rPh>
    <rPh sb="79" eb="82">
      <t>ショリヒ</t>
    </rPh>
    <rPh sb="83" eb="85">
      <t>ゾウガク</t>
    </rPh>
    <rPh sb="90" eb="92">
      <t>ヨウイン</t>
    </rPh>
    <rPh sb="98" eb="100">
      <t>ジョウタイ</t>
    </rPh>
    <rPh sb="113" eb="115">
      <t>ゼンゴ</t>
    </rPh>
    <rPh sb="116" eb="118">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</si>
</sst>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D5-48E9-8AC8-86067AA0CBD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3DD5-48E9-8AC8-86067AA0CBD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35.06</c:v>
                </c:pt>
                <c:pt idx="1">
                  <c:v>35.5</c:v>
                </c:pt>
                <c:pt idx="2">
                  <c:v>34.17</c:v>
                </c:pt>
                <c:pt idx="3">
                  <c:v>36.979999999999997</c:v>
                </c:pt>
                <c:pt idx="4">
                  <c:v>34.909999999999997</c:v>
                </c:pt>
              </c:numCache>
            </c:numRef>
          </c:val>
          <c:extLst>
            <c:ext xmlns:c16="http://schemas.microsoft.com/office/drawing/2014/chart" uri="{C3380CC4-5D6E-409C-BE32-E72D297353CC}">
              <c16:uniqueId val="{00000000-730C-49A7-8C40-99D6065A081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730C-49A7-8C40-99D6065A081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58.91</c:v>
                </c:pt>
                <c:pt idx="1">
                  <c:v>60.42</c:v>
                </c:pt>
                <c:pt idx="2">
                  <c:v>60.84</c:v>
                </c:pt>
                <c:pt idx="3">
                  <c:v>61.3</c:v>
                </c:pt>
                <c:pt idx="4">
                  <c:v>62.2</c:v>
                </c:pt>
              </c:numCache>
            </c:numRef>
          </c:val>
          <c:extLst>
            <c:ext xmlns:c16="http://schemas.microsoft.com/office/drawing/2014/chart" uri="{C3380CC4-5D6E-409C-BE32-E72D297353CC}">
              <c16:uniqueId val="{00000000-13F7-4208-B616-300E9874CE4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13F7-4208-B616-300E9874CE4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68.52</c:v>
                </c:pt>
                <c:pt idx="1">
                  <c:v>97.47</c:v>
                </c:pt>
                <c:pt idx="2">
                  <c:v>101.72</c:v>
                </c:pt>
                <c:pt idx="3">
                  <c:v>99.76</c:v>
                </c:pt>
                <c:pt idx="4">
                  <c:v>102.29</c:v>
                </c:pt>
              </c:numCache>
            </c:numRef>
          </c:val>
          <c:extLst>
            <c:ext xmlns:c16="http://schemas.microsoft.com/office/drawing/2014/chart" uri="{C3380CC4-5D6E-409C-BE32-E72D297353CC}">
              <c16:uniqueId val="{00000000-953C-43F5-BAC7-59B12C06063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953C-43F5-BAC7-59B12C06063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4.0599999999999996</c:v>
                </c:pt>
                <c:pt idx="1">
                  <c:v>8.11</c:v>
                </c:pt>
                <c:pt idx="2">
                  <c:v>11.96</c:v>
                </c:pt>
                <c:pt idx="3">
                  <c:v>15.42</c:v>
                </c:pt>
                <c:pt idx="4">
                  <c:v>18.82</c:v>
                </c:pt>
              </c:numCache>
            </c:numRef>
          </c:val>
          <c:extLst>
            <c:ext xmlns:c16="http://schemas.microsoft.com/office/drawing/2014/chart" uri="{C3380CC4-5D6E-409C-BE32-E72D297353CC}">
              <c16:uniqueId val="{00000000-4CFD-4778-8260-5EB66DEE74B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4CFD-4778-8260-5EB66DEE74B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1E-45AC-A39E-3BD7D22D821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E11E-45AC-A39E-3BD7D22D821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362.84</c:v>
                </c:pt>
                <c:pt idx="1">
                  <c:v>381.9</c:v>
                </c:pt>
                <c:pt idx="2">
                  <c:v>368.19</c:v>
                </c:pt>
                <c:pt idx="3">
                  <c:v>368.07</c:v>
                </c:pt>
                <c:pt idx="4">
                  <c:v>352.44</c:v>
                </c:pt>
              </c:numCache>
            </c:numRef>
          </c:val>
          <c:extLst>
            <c:ext xmlns:c16="http://schemas.microsoft.com/office/drawing/2014/chart" uri="{C3380CC4-5D6E-409C-BE32-E72D297353CC}">
              <c16:uniqueId val="{00000000-6EE2-4755-9348-BE2C1256D23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6EE2-4755-9348-BE2C1256D23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15.99</c:v>
                </c:pt>
                <c:pt idx="1">
                  <c:v>28.56</c:v>
                </c:pt>
                <c:pt idx="2">
                  <c:v>28.6</c:v>
                </c:pt>
                <c:pt idx="3">
                  <c:v>38.74</c:v>
                </c:pt>
                <c:pt idx="4">
                  <c:v>33.979999999999997</c:v>
                </c:pt>
              </c:numCache>
            </c:numRef>
          </c:val>
          <c:extLst>
            <c:ext xmlns:c16="http://schemas.microsoft.com/office/drawing/2014/chart" uri="{C3380CC4-5D6E-409C-BE32-E72D297353CC}">
              <c16:uniqueId val="{00000000-C789-47BB-9DAF-1EF2580D227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C789-47BB-9DAF-1EF2580D227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2262.1999999999998</c:v>
                </c:pt>
                <c:pt idx="1">
                  <c:v>2162.52</c:v>
                </c:pt>
                <c:pt idx="2">
                  <c:v>2074.54</c:v>
                </c:pt>
                <c:pt idx="3">
                  <c:v>2019.14</c:v>
                </c:pt>
                <c:pt idx="4">
                  <c:v>1932.78</c:v>
                </c:pt>
              </c:numCache>
            </c:numRef>
          </c:val>
          <c:extLst>
            <c:ext xmlns:c16="http://schemas.microsoft.com/office/drawing/2014/chart" uri="{C3380CC4-5D6E-409C-BE32-E72D297353CC}">
              <c16:uniqueId val="{00000000-B02C-445F-AECC-AEBB2312BA7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B02C-445F-AECC-AEBB2312BA7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36.67</c:v>
                </c:pt>
                <c:pt idx="1">
                  <c:v>45.45</c:v>
                </c:pt>
                <c:pt idx="2">
                  <c:v>42.19</c:v>
                </c:pt>
                <c:pt idx="3">
                  <c:v>36.82</c:v>
                </c:pt>
                <c:pt idx="4">
                  <c:v>30.49</c:v>
                </c:pt>
              </c:numCache>
            </c:numRef>
          </c:val>
          <c:extLst>
            <c:ext xmlns:c16="http://schemas.microsoft.com/office/drawing/2014/chart" uri="{C3380CC4-5D6E-409C-BE32-E72D297353CC}">
              <c16:uniqueId val="{00000000-FCBC-4CB8-A1AE-CECAA0EF2BC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FCBC-4CB8-A1AE-CECAA0EF2BC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426.14</c:v>
                </c:pt>
                <c:pt idx="1">
                  <c:v>339.05</c:v>
                </c:pt>
                <c:pt idx="2">
                  <c:v>369.27</c:v>
                </c:pt>
                <c:pt idx="3">
                  <c:v>426.19</c:v>
                </c:pt>
                <c:pt idx="4">
                  <c:v>518.39</c:v>
                </c:pt>
              </c:numCache>
            </c:numRef>
          </c:val>
          <c:extLst>
            <c:ext xmlns:c16="http://schemas.microsoft.com/office/drawing/2014/chart" uri="{C3380CC4-5D6E-409C-BE32-E72D297353CC}">
              <c16:uniqueId val="{00000000-B5B0-49E8-BF8E-6E8016096F5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B5B0-49E8-BF8E-6E8016096F5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8" zoomScale="75" zoomScaleNormal="7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1" t="str">
        <f>データ!H6</f>
        <v>秋田県　三種町</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0" t="s">
        <v>1</v>
      </c>
      <c r="C7" s="40"/>
      <c r="D7" s="40"/>
      <c r="E7" s="40"/>
      <c r="F7" s="40"/>
      <c r="G7" s="40"/>
      <c r="H7" s="40"/>
      <c r="I7" s="40" t="s">
        <v>2</v>
      </c>
      <c r="J7" s="40"/>
      <c r="K7" s="40"/>
      <c r="L7" s="40"/>
      <c r="M7" s="40"/>
      <c r="N7" s="40"/>
      <c r="O7" s="40"/>
      <c r="P7" s="40" t="s">
        <v>3</v>
      </c>
      <c r="Q7" s="40"/>
      <c r="R7" s="40"/>
      <c r="S7" s="40"/>
      <c r="T7" s="40"/>
      <c r="U7" s="40"/>
      <c r="V7" s="40"/>
      <c r="W7" s="40" t="s">
        <v>4</v>
      </c>
      <c r="X7" s="40"/>
      <c r="Y7" s="40"/>
      <c r="Z7" s="40"/>
      <c r="AA7" s="40"/>
      <c r="AB7" s="40"/>
      <c r="AC7" s="40"/>
      <c r="AD7" s="40" t="s">
        <v>5</v>
      </c>
      <c r="AE7" s="40"/>
      <c r="AF7" s="40"/>
      <c r="AG7" s="40"/>
      <c r="AH7" s="40"/>
      <c r="AI7" s="40"/>
      <c r="AJ7" s="40"/>
      <c r="AK7" s="3"/>
      <c r="AL7" s="40" t="s">
        <v>6</v>
      </c>
      <c r="AM7" s="40"/>
      <c r="AN7" s="40"/>
      <c r="AO7" s="40"/>
      <c r="AP7" s="40"/>
      <c r="AQ7" s="40"/>
      <c r="AR7" s="40"/>
      <c r="AS7" s="40"/>
      <c r="AT7" s="40" t="s">
        <v>7</v>
      </c>
      <c r="AU7" s="40"/>
      <c r="AV7" s="40"/>
      <c r="AW7" s="40"/>
      <c r="AX7" s="40"/>
      <c r="AY7" s="40"/>
      <c r="AZ7" s="40"/>
      <c r="BA7" s="40"/>
      <c r="BB7" s="40" t="s">
        <v>8</v>
      </c>
      <c r="BC7" s="40"/>
      <c r="BD7" s="40"/>
      <c r="BE7" s="40"/>
      <c r="BF7" s="40"/>
      <c r="BG7" s="40"/>
      <c r="BH7" s="40"/>
      <c r="BI7" s="40"/>
      <c r="BJ7" s="3"/>
      <c r="BK7" s="3"/>
      <c r="BL7" s="62" t="s">
        <v>9</v>
      </c>
      <c r="BM7" s="63"/>
      <c r="BN7" s="63"/>
      <c r="BO7" s="63"/>
      <c r="BP7" s="63"/>
      <c r="BQ7" s="63"/>
      <c r="BR7" s="63"/>
      <c r="BS7" s="63"/>
      <c r="BT7" s="63"/>
      <c r="BU7" s="63"/>
      <c r="BV7" s="63"/>
      <c r="BW7" s="63"/>
      <c r="BX7" s="63"/>
      <c r="BY7" s="64"/>
    </row>
    <row r="8" spans="1:78" ht="18.75" customHeight="1" x14ac:dyDescent="0.15">
      <c r="A8" s="2"/>
      <c r="B8" s="58" t="str">
        <f>データ!I6</f>
        <v>法適用</v>
      </c>
      <c r="C8" s="58"/>
      <c r="D8" s="58"/>
      <c r="E8" s="58"/>
      <c r="F8" s="58"/>
      <c r="G8" s="58"/>
      <c r="H8" s="58"/>
      <c r="I8" s="58" t="str">
        <f>データ!J6</f>
        <v>下水道事業</v>
      </c>
      <c r="J8" s="58"/>
      <c r="K8" s="58"/>
      <c r="L8" s="58"/>
      <c r="M8" s="58"/>
      <c r="N8" s="58"/>
      <c r="O8" s="58"/>
      <c r="P8" s="58" t="str">
        <f>データ!K6</f>
        <v>農業集落排水</v>
      </c>
      <c r="Q8" s="58"/>
      <c r="R8" s="58"/>
      <c r="S8" s="58"/>
      <c r="T8" s="58"/>
      <c r="U8" s="58"/>
      <c r="V8" s="58"/>
      <c r="W8" s="58" t="str">
        <f>データ!L6</f>
        <v>F2</v>
      </c>
      <c r="X8" s="58"/>
      <c r="Y8" s="58"/>
      <c r="Z8" s="58"/>
      <c r="AA8" s="58"/>
      <c r="AB8" s="58"/>
      <c r="AC8" s="58"/>
      <c r="AD8" s="59" t="str">
        <f>データ!$M$6</f>
        <v>非設置</v>
      </c>
      <c r="AE8" s="59"/>
      <c r="AF8" s="59"/>
      <c r="AG8" s="59"/>
      <c r="AH8" s="59"/>
      <c r="AI8" s="59"/>
      <c r="AJ8" s="59"/>
      <c r="AK8" s="3"/>
      <c r="AL8" s="39">
        <f>データ!S6</f>
        <v>14170</v>
      </c>
      <c r="AM8" s="39"/>
      <c r="AN8" s="39"/>
      <c r="AO8" s="39"/>
      <c r="AP8" s="39"/>
      <c r="AQ8" s="39"/>
      <c r="AR8" s="39"/>
      <c r="AS8" s="39"/>
      <c r="AT8" s="38">
        <f>データ!T6</f>
        <v>247.98</v>
      </c>
      <c r="AU8" s="38"/>
      <c r="AV8" s="38"/>
      <c r="AW8" s="38"/>
      <c r="AX8" s="38"/>
      <c r="AY8" s="38"/>
      <c r="AZ8" s="38"/>
      <c r="BA8" s="38"/>
      <c r="BB8" s="38">
        <f>データ!U6</f>
        <v>57.14</v>
      </c>
      <c r="BC8" s="38"/>
      <c r="BD8" s="38"/>
      <c r="BE8" s="38"/>
      <c r="BF8" s="38"/>
      <c r="BG8" s="38"/>
      <c r="BH8" s="38"/>
      <c r="BI8" s="38"/>
      <c r="BJ8" s="3"/>
      <c r="BK8" s="3"/>
      <c r="BL8" s="54" t="s">
        <v>10</v>
      </c>
      <c r="BM8" s="55"/>
      <c r="BN8" s="56" t="s">
        <v>11</v>
      </c>
      <c r="BO8" s="56"/>
      <c r="BP8" s="56"/>
      <c r="BQ8" s="56"/>
      <c r="BR8" s="56"/>
      <c r="BS8" s="56"/>
      <c r="BT8" s="56"/>
      <c r="BU8" s="56"/>
      <c r="BV8" s="56"/>
      <c r="BW8" s="56"/>
      <c r="BX8" s="56"/>
      <c r="BY8" s="57"/>
    </row>
    <row r="9" spans="1:78" ht="18.75" customHeight="1" x14ac:dyDescent="0.15">
      <c r="A9" s="2"/>
      <c r="B9" s="40" t="s">
        <v>12</v>
      </c>
      <c r="C9" s="40"/>
      <c r="D9" s="40"/>
      <c r="E9" s="40"/>
      <c r="F9" s="40"/>
      <c r="G9" s="40"/>
      <c r="H9" s="40"/>
      <c r="I9" s="40" t="s">
        <v>13</v>
      </c>
      <c r="J9" s="40"/>
      <c r="K9" s="40"/>
      <c r="L9" s="40"/>
      <c r="M9" s="40"/>
      <c r="N9" s="40"/>
      <c r="O9" s="40"/>
      <c r="P9" s="40" t="s">
        <v>14</v>
      </c>
      <c r="Q9" s="40"/>
      <c r="R9" s="40"/>
      <c r="S9" s="40"/>
      <c r="T9" s="40"/>
      <c r="U9" s="40"/>
      <c r="V9" s="40"/>
      <c r="W9" s="40" t="s">
        <v>15</v>
      </c>
      <c r="X9" s="40"/>
      <c r="Y9" s="40"/>
      <c r="Z9" s="40"/>
      <c r="AA9" s="40"/>
      <c r="AB9" s="40"/>
      <c r="AC9" s="40"/>
      <c r="AD9" s="40" t="s">
        <v>16</v>
      </c>
      <c r="AE9" s="40"/>
      <c r="AF9" s="40"/>
      <c r="AG9" s="40"/>
      <c r="AH9" s="40"/>
      <c r="AI9" s="40"/>
      <c r="AJ9" s="40"/>
      <c r="AK9" s="3"/>
      <c r="AL9" s="40" t="s">
        <v>17</v>
      </c>
      <c r="AM9" s="40"/>
      <c r="AN9" s="40"/>
      <c r="AO9" s="40"/>
      <c r="AP9" s="40"/>
      <c r="AQ9" s="40"/>
      <c r="AR9" s="40"/>
      <c r="AS9" s="40"/>
      <c r="AT9" s="40" t="s">
        <v>18</v>
      </c>
      <c r="AU9" s="40"/>
      <c r="AV9" s="40"/>
      <c r="AW9" s="40"/>
      <c r="AX9" s="40"/>
      <c r="AY9" s="40"/>
      <c r="AZ9" s="40"/>
      <c r="BA9" s="40"/>
      <c r="BB9" s="40" t="s">
        <v>19</v>
      </c>
      <c r="BC9" s="40"/>
      <c r="BD9" s="40"/>
      <c r="BE9" s="40"/>
      <c r="BF9" s="40"/>
      <c r="BG9" s="40"/>
      <c r="BH9" s="40"/>
      <c r="BI9" s="40"/>
      <c r="BJ9" s="3"/>
      <c r="BK9" s="3"/>
      <c r="BL9" s="41" t="s">
        <v>20</v>
      </c>
      <c r="BM9" s="42"/>
      <c r="BN9" s="43" t="s">
        <v>21</v>
      </c>
      <c r="BO9" s="43"/>
      <c r="BP9" s="43"/>
      <c r="BQ9" s="43"/>
      <c r="BR9" s="43"/>
      <c r="BS9" s="43"/>
      <c r="BT9" s="43"/>
      <c r="BU9" s="43"/>
      <c r="BV9" s="43"/>
      <c r="BW9" s="43"/>
      <c r="BX9" s="43"/>
      <c r="BY9" s="44"/>
    </row>
    <row r="10" spans="1:78" ht="18.75" customHeight="1" x14ac:dyDescent="0.15">
      <c r="A10" s="2"/>
      <c r="B10" s="38" t="str">
        <f>データ!N6</f>
        <v>-</v>
      </c>
      <c r="C10" s="38"/>
      <c r="D10" s="38"/>
      <c r="E10" s="38"/>
      <c r="F10" s="38"/>
      <c r="G10" s="38"/>
      <c r="H10" s="38"/>
      <c r="I10" s="38">
        <f>データ!O6</f>
        <v>62.02</v>
      </c>
      <c r="J10" s="38"/>
      <c r="K10" s="38"/>
      <c r="L10" s="38"/>
      <c r="M10" s="38"/>
      <c r="N10" s="38"/>
      <c r="O10" s="38"/>
      <c r="P10" s="38">
        <f>データ!P6</f>
        <v>10.81</v>
      </c>
      <c r="Q10" s="38"/>
      <c r="R10" s="38"/>
      <c r="S10" s="38"/>
      <c r="T10" s="38"/>
      <c r="U10" s="38"/>
      <c r="V10" s="38"/>
      <c r="W10" s="38">
        <f>データ!Q6</f>
        <v>91.57</v>
      </c>
      <c r="X10" s="38"/>
      <c r="Y10" s="38"/>
      <c r="Z10" s="38"/>
      <c r="AA10" s="38"/>
      <c r="AB10" s="38"/>
      <c r="AC10" s="38"/>
      <c r="AD10" s="39">
        <f>データ!R6</f>
        <v>3080</v>
      </c>
      <c r="AE10" s="39"/>
      <c r="AF10" s="39"/>
      <c r="AG10" s="39"/>
      <c r="AH10" s="39"/>
      <c r="AI10" s="39"/>
      <c r="AJ10" s="39"/>
      <c r="AK10" s="2"/>
      <c r="AL10" s="39">
        <f>データ!V6</f>
        <v>1516</v>
      </c>
      <c r="AM10" s="39"/>
      <c r="AN10" s="39"/>
      <c r="AO10" s="39"/>
      <c r="AP10" s="39"/>
      <c r="AQ10" s="39"/>
      <c r="AR10" s="39"/>
      <c r="AS10" s="39"/>
      <c r="AT10" s="38">
        <f>データ!W6</f>
        <v>1.23</v>
      </c>
      <c r="AU10" s="38"/>
      <c r="AV10" s="38"/>
      <c r="AW10" s="38"/>
      <c r="AX10" s="38"/>
      <c r="AY10" s="38"/>
      <c r="AZ10" s="38"/>
      <c r="BA10" s="38"/>
      <c r="BB10" s="38">
        <f>データ!X6</f>
        <v>1232.52</v>
      </c>
      <c r="BC10" s="38"/>
      <c r="BD10" s="38"/>
      <c r="BE10" s="38"/>
      <c r="BF10" s="38"/>
      <c r="BG10" s="38"/>
      <c r="BH10" s="38"/>
      <c r="BI10" s="38"/>
      <c r="BJ10" s="2"/>
      <c r="BK10" s="2"/>
      <c r="BL10" s="45" t="s">
        <v>22</v>
      </c>
      <c r="BM10" s="46"/>
      <c r="BN10" s="47" t="s">
        <v>23</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115</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114</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DP4EHxbmMAzNIl12bHgDg25o7/R5eGDBKqdsprr5lGWzeGoXxqxOpK24g/+sX38oG2OajYGtJEQAWoUnZp4EkQ==" saltValue="DZZskU3Yj32vBCdxlrM2r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53481</v>
      </c>
      <c r="D6" s="19">
        <f t="shared" si="3"/>
        <v>46</v>
      </c>
      <c r="E6" s="19">
        <f t="shared" si="3"/>
        <v>17</v>
      </c>
      <c r="F6" s="19">
        <f t="shared" si="3"/>
        <v>5</v>
      </c>
      <c r="G6" s="19">
        <f t="shared" si="3"/>
        <v>0</v>
      </c>
      <c r="H6" s="19" t="str">
        <f t="shared" si="3"/>
        <v>秋田県　三種町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62.02</v>
      </c>
      <c r="P6" s="20">
        <f t="shared" si="3"/>
        <v>10.81</v>
      </c>
      <c r="Q6" s="20">
        <f t="shared" si="3"/>
        <v>91.57</v>
      </c>
      <c r="R6" s="20">
        <f t="shared" si="3"/>
        <v>3080</v>
      </c>
      <c r="S6" s="20">
        <f t="shared" si="3"/>
        <v>14170</v>
      </c>
      <c r="T6" s="20">
        <f t="shared" si="3"/>
        <v>247.98</v>
      </c>
      <c r="U6" s="20">
        <f t="shared" si="3"/>
        <v>57.14</v>
      </c>
      <c r="V6" s="20">
        <f t="shared" si="3"/>
        <v>1516</v>
      </c>
      <c r="W6" s="20">
        <f t="shared" si="3"/>
        <v>1.23</v>
      </c>
      <c r="X6" s="20">
        <f t="shared" si="3"/>
        <v>1232.52</v>
      </c>
      <c r="Y6" s="21">
        <f>IF(Y7="",NA(),Y7)</f>
        <v>68.52</v>
      </c>
      <c r="Z6" s="21">
        <f t="shared" ref="Z6:AH6" si="4">IF(Z7="",NA(),Z7)</f>
        <v>97.47</v>
      </c>
      <c r="AA6" s="21">
        <f t="shared" si="4"/>
        <v>101.72</v>
      </c>
      <c r="AB6" s="21">
        <f t="shared" si="4"/>
        <v>99.76</v>
      </c>
      <c r="AC6" s="21">
        <f t="shared" si="4"/>
        <v>102.29</v>
      </c>
      <c r="AD6" s="21">
        <f t="shared" si="4"/>
        <v>106.37</v>
      </c>
      <c r="AE6" s="21">
        <f t="shared" si="4"/>
        <v>106.07</v>
      </c>
      <c r="AF6" s="21">
        <f t="shared" si="4"/>
        <v>105.5</v>
      </c>
      <c r="AG6" s="21">
        <f t="shared" si="4"/>
        <v>106.35</v>
      </c>
      <c r="AH6" s="21">
        <f t="shared" si="4"/>
        <v>106.62</v>
      </c>
      <c r="AI6" s="20" t="str">
        <f>IF(AI7="","",IF(AI7="-","【-】","【"&amp;SUBSTITUTE(TEXT(AI7,"#,##0.00"),"-","△")&amp;"】"))</f>
        <v>【104.30】</v>
      </c>
      <c r="AJ6" s="21">
        <f>IF(AJ7="",NA(),AJ7)</f>
        <v>362.84</v>
      </c>
      <c r="AK6" s="21">
        <f t="shared" ref="AK6:AS6" si="5">IF(AK7="",NA(),AK7)</f>
        <v>381.9</v>
      </c>
      <c r="AL6" s="21">
        <f t="shared" si="5"/>
        <v>368.19</v>
      </c>
      <c r="AM6" s="21">
        <f t="shared" si="5"/>
        <v>368.07</v>
      </c>
      <c r="AN6" s="21">
        <f t="shared" si="5"/>
        <v>352.44</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15.99</v>
      </c>
      <c r="AV6" s="21">
        <f t="shared" ref="AV6:BD6" si="6">IF(AV7="",NA(),AV7)</f>
        <v>28.56</v>
      </c>
      <c r="AW6" s="21">
        <f t="shared" si="6"/>
        <v>28.6</v>
      </c>
      <c r="AX6" s="21">
        <f t="shared" si="6"/>
        <v>38.74</v>
      </c>
      <c r="AY6" s="21">
        <f t="shared" si="6"/>
        <v>33.979999999999997</v>
      </c>
      <c r="AZ6" s="21">
        <f t="shared" si="6"/>
        <v>29.13</v>
      </c>
      <c r="BA6" s="21">
        <f t="shared" si="6"/>
        <v>35.69</v>
      </c>
      <c r="BB6" s="21">
        <f t="shared" si="6"/>
        <v>38.4</v>
      </c>
      <c r="BC6" s="21">
        <f t="shared" si="6"/>
        <v>44.04</v>
      </c>
      <c r="BD6" s="21">
        <f t="shared" si="6"/>
        <v>58.25</v>
      </c>
      <c r="BE6" s="20" t="str">
        <f>IF(BE7="","",IF(BE7="-","【-】","【"&amp;SUBSTITUTE(TEXT(BE7,"#,##0.00"),"-","△")&amp;"】"))</f>
        <v>【47.19】</v>
      </c>
      <c r="BF6" s="21">
        <f>IF(BF7="",NA(),BF7)</f>
        <v>2262.1999999999998</v>
      </c>
      <c r="BG6" s="21">
        <f t="shared" ref="BG6:BO6" si="7">IF(BG7="",NA(),BG7)</f>
        <v>2162.52</v>
      </c>
      <c r="BH6" s="21">
        <f t="shared" si="7"/>
        <v>2074.54</v>
      </c>
      <c r="BI6" s="21">
        <f t="shared" si="7"/>
        <v>2019.14</v>
      </c>
      <c r="BJ6" s="21">
        <f t="shared" si="7"/>
        <v>1932.78</v>
      </c>
      <c r="BK6" s="21">
        <f t="shared" si="7"/>
        <v>867.83</v>
      </c>
      <c r="BL6" s="21">
        <f t="shared" si="7"/>
        <v>791.76</v>
      </c>
      <c r="BM6" s="21">
        <f t="shared" si="7"/>
        <v>900.82</v>
      </c>
      <c r="BN6" s="21">
        <f t="shared" si="7"/>
        <v>839.21</v>
      </c>
      <c r="BO6" s="21">
        <f t="shared" si="7"/>
        <v>791.46</v>
      </c>
      <c r="BP6" s="20" t="str">
        <f>IF(BP7="","",IF(BP7="-","【-】","【"&amp;SUBSTITUTE(TEXT(BP7,"#,##0.00"),"-","△")&amp;"】"))</f>
        <v>【798.10】</v>
      </c>
      <c r="BQ6" s="21">
        <f>IF(BQ7="",NA(),BQ7)</f>
        <v>36.67</v>
      </c>
      <c r="BR6" s="21">
        <f t="shared" ref="BR6:BZ6" si="8">IF(BR7="",NA(),BR7)</f>
        <v>45.45</v>
      </c>
      <c r="BS6" s="21">
        <f t="shared" si="8"/>
        <v>42.19</v>
      </c>
      <c r="BT6" s="21">
        <f t="shared" si="8"/>
        <v>36.82</v>
      </c>
      <c r="BU6" s="21">
        <f t="shared" si="8"/>
        <v>30.49</v>
      </c>
      <c r="BV6" s="21">
        <f t="shared" si="8"/>
        <v>57.08</v>
      </c>
      <c r="BW6" s="21">
        <f t="shared" si="8"/>
        <v>56.26</v>
      </c>
      <c r="BX6" s="21">
        <f t="shared" si="8"/>
        <v>52.94</v>
      </c>
      <c r="BY6" s="21">
        <f t="shared" si="8"/>
        <v>52.05</v>
      </c>
      <c r="BZ6" s="21">
        <f t="shared" si="8"/>
        <v>47.96</v>
      </c>
      <c r="CA6" s="20" t="str">
        <f>IF(CA7="","",IF(CA7="-","【-】","【"&amp;SUBSTITUTE(TEXT(CA7,"#,##0.00"),"-","△")&amp;"】"))</f>
        <v>【54.51】</v>
      </c>
      <c r="CB6" s="21">
        <f>IF(CB7="",NA(),CB7)</f>
        <v>426.14</v>
      </c>
      <c r="CC6" s="21">
        <f t="shared" ref="CC6:CK6" si="9">IF(CC7="",NA(),CC7)</f>
        <v>339.05</v>
      </c>
      <c r="CD6" s="21">
        <f t="shared" si="9"/>
        <v>369.27</v>
      </c>
      <c r="CE6" s="21">
        <f t="shared" si="9"/>
        <v>426.19</v>
      </c>
      <c r="CF6" s="21">
        <f t="shared" si="9"/>
        <v>518.39</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35.06</v>
      </c>
      <c r="CN6" s="21">
        <f t="shared" ref="CN6:CV6" si="10">IF(CN7="",NA(),CN7)</f>
        <v>35.5</v>
      </c>
      <c r="CO6" s="21">
        <f t="shared" si="10"/>
        <v>34.17</v>
      </c>
      <c r="CP6" s="21">
        <f t="shared" si="10"/>
        <v>36.979999999999997</v>
      </c>
      <c r="CQ6" s="21">
        <f t="shared" si="10"/>
        <v>34.909999999999997</v>
      </c>
      <c r="CR6" s="21">
        <f t="shared" si="10"/>
        <v>54.83</v>
      </c>
      <c r="CS6" s="21">
        <f t="shared" si="10"/>
        <v>66.53</v>
      </c>
      <c r="CT6" s="21">
        <f t="shared" si="10"/>
        <v>52.35</v>
      </c>
      <c r="CU6" s="21">
        <f t="shared" si="10"/>
        <v>46.25</v>
      </c>
      <c r="CV6" s="21">
        <f t="shared" si="10"/>
        <v>45.32</v>
      </c>
      <c r="CW6" s="20" t="str">
        <f>IF(CW7="","",IF(CW7="-","【-】","【"&amp;SUBSTITUTE(TEXT(CW7,"#,##0.00"),"-","△")&amp;"】"))</f>
        <v>【49.92】</v>
      </c>
      <c r="CX6" s="21">
        <f>IF(CX7="",NA(),CX7)</f>
        <v>58.91</v>
      </c>
      <c r="CY6" s="21">
        <f t="shared" ref="CY6:DG6" si="11">IF(CY7="",NA(),CY7)</f>
        <v>60.42</v>
      </c>
      <c r="CZ6" s="21">
        <f t="shared" si="11"/>
        <v>60.84</v>
      </c>
      <c r="DA6" s="21">
        <f t="shared" si="11"/>
        <v>61.3</v>
      </c>
      <c r="DB6" s="21">
        <f t="shared" si="11"/>
        <v>62.2</v>
      </c>
      <c r="DC6" s="21">
        <f t="shared" si="11"/>
        <v>84.7</v>
      </c>
      <c r="DD6" s="21">
        <f t="shared" si="11"/>
        <v>84.67</v>
      </c>
      <c r="DE6" s="21">
        <f t="shared" si="11"/>
        <v>84.39</v>
      </c>
      <c r="DF6" s="21">
        <f t="shared" si="11"/>
        <v>83.96</v>
      </c>
      <c r="DG6" s="21">
        <f t="shared" si="11"/>
        <v>83.54</v>
      </c>
      <c r="DH6" s="20" t="str">
        <f>IF(DH7="","",IF(DH7="-","【-】","【"&amp;SUBSTITUTE(TEXT(DH7,"#,##0.00"),"-","△")&amp;"】"))</f>
        <v>【87.80】</v>
      </c>
      <c r="DI6" s="21">
        <f>IF(DI7="",NA(),DI7)</f>
        <v>4.0599999999999996</v>
      </c>
      <c r="DJ6" s="21">
        <f t="shared" ref="DJ6:DR6" si="12">IF(DJ7="",NA(),DJ7)</f>
        <v>8.11</v>
      </c>
      <c r="DK6" s="21">
        <f t="shared" si="12"/>
        <v>11.96</v>
      </c>
      <c r="DL6" s="21">
        <f t="shared" si="12"/>
        <v>15.42</v>
      </c>
      <c r="DM6" s="21">
        <f t="shared" si="12"/>
        <v>18.82</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53481</v>
      </c>
      <c r="D7" s="23">
        <v>46</v>
      </c>
      <c r="E7" s="23">
        <v>17</v>
      </c>
      <c r="F7" s="23">
        <v>5</v>
      </c>
      <c r="G7" s="23">
        <v>0</v>
      </c>
      <c r="H7" s="23" t="s">
        <v>96</v>
      </c>
      <c r="I7" s="23" t="s">
        <v>97</v>
      </c>
      <c r="J7" s="23" t="s">
        <v>98</v>
      </c>
      <c r="K7" s="23" t="s">
        <v>99</v>
      </c>
      <c r="L7" s="23" t="s">
        <v>100</v>
      </c>
      <c r="M7" s="23" t="s">
        <v>101</v>
      </c>
      <c r="N7" s="24" t="s">
        <v>102</v>
      </c>
      <c r="O7" s="24">
        <v>62.02</v>
      </c>
      <c r="P7" s="24">
        <v>10.81</v>
      </c>
      <c r="Q7" s="24">
        <v>91.57</v>
      </c>
      <c r="R7" s="24">
        <v>3080</v>
      </c>
      <c r="S7" s="24">
        <v>14170</v>
      </c>
      <c r="T7" s="24">
        <v>247.98</v>
      </c>
      <c r="U7" s="24">
        <v>57.14</v>
      </c>
      <c r="V7" s="24">
        <v>1516</v>
      </c>
      <c r="W7" s="24">
        <v>1.23</v>
      </c>
      <c r="X7" s="24">
        <v>1232.52</v>
      </c>
      <c r="Y7" s="24">
        <v>68.52</v>
      </c>
      <c r="Z7" s="24">
        <v>97.47</v>
      </c>
      <c r="AA7" s="24">
        <v>101.72</v>
      </c>
      <c r="AB7" s="24">
        <v>99.76</v>
      </c>
      <c r="AC7" s="24">
        <v>102.29</v>
      </c>
      <c r="AD7" s="24">
        <v>106.37</v>
      </c>
      <c r="AE7" s="24">
        <v>106.07</v>
      </c>
      <c r="AF7" s="24">
        <v>105.5</v>
      </c>
      <c r="AG7" s="24">
        <v>106.35</v>
      </c>
      <c r="AH7" s="24">
        <v>106.62</v>
      </c>
      <c r="AI7" s="24">
        <v>104.3</v>
      </c>
      <c r="AJ7" s="24">
        <v>362.84</v>
      </c>
      <c r="AK7" s="24">
        <v>381.9</v>
      </c>
      <c r="AL7" s="24">
        <v>368.19</v>
      </c>
      <c r="AM7" s="24">
        <v>368.07</v>
      </c>
      <c r="AN7" s="24">
        <v>352.44</v>
      </c>
      <c r="AO7" s="24">
        <v>139.02000000000001</v>
      </c>
      <c r="AP7" s="24">
        <v>132.04</v>
      </c>
      <c r="AQ7" s="24">
        <v>145.43</v>
      </c>
      <c r="AR7" s="24">
        <v>129.88999999999999</v>
      </c>
      <c r="AS7" s="24">
        <v>107.99</v>
      </c>
      <c r="AT7" s="24">
        <v>102.74</v>
      </c>
      <c r="AU7" s="24">
        <v>15.99</v>
      </c>
      <c r="AV7" s="24">
        <v>28.56</v>
      </c>
      <c r="AW7" s="24">
        <v>28.6</v>
      </c>
      <c r="AX7" s="24">
        <v>38.74</v>
      </c>
      <c r="AY7" s="24">
        <v>33.979999999999997</v>
      </c>
      <c r="AZ7" s="24">
        <v>29.13</v>
      </c>
      <c r="BA7" s="24">
        <v>35.69</v>
      </c>
      <c r="BB7" s="24">
        <v>38.4</v>
      </c>
      <c r="BC7" s="24">
        <v>44.04</v>
      </c>
      <c r="BD7" s="24">
        <v>58.25</v>
      </c>
      <c r="BE7" s="24">
        <v>47.19</v>
      </c>
      <c r="BF7" s="24">
        <v>2262.1999999999998</v>
      </c>
      <c r="BG7" s="24">
        <v>2162.52</v>
      </c>
      <c r="BH7" s="24">
        <v>2074.54</v>
      </c>
      <c r="BI7" s="24">
        <v>2019.14</v>
      </c>
      <c r="BJ7" s="24">
        <v>1932.78</v>
      </c>
      <c r="BK7" s="24">
        <v>867.83</v>
      </c>
      <c r="BL7" s="24">
        <v>791.76</v>
      </c>
      <c r="BM7" s="24">
        <v>900.82</v>
      </c>
      <c r="BN7" s="24">
        <v>839.21</v>
      </c>
      <c r="BO7" s="24">
        <v>791.46</v>
      </c>
      <c r="BP7" s="24">
        <v>798.1</v>
      </c>
      <c r="BQ7" s="24">
        <v>36.67</v>
      </c>
      <c r="BR7" s="24">
        <v>45.45</v>
      </c>
      <c r="BS7" s="24">
        <v>42.19</v>
      </c>
      <c r="BT7" s="24">
        <v>36.82</v>
      </c>
      <c r="BU7" s="24">
        <v>30.49</v>
      </c>
      <c r="BV7" s="24">
        <v>57.08</v>
      </c>
      <c r="BW7" s="24">
        <v>56.26</v>
      </c>
      <c r="BX7" s="24">
        <v>52.94</v>
      </c>
      <c r="BY7" s="24">
        <v>52.05</v>
      </c>
      <c r="BZ7" s="24">
        <v>47.96</v>
      </c>
      <c r="CA7" s="24">
        <v>54.51</v>
      </c>
      <c r="CB7" s="24">
        <v>426.14</v>
      </c>
      <c r="CC7" s="24">
        <v>339.05</v>
      </c>
      <c r="CD7" s="24">
        <v>369.27</v>
      </c>
      <c r="CE7" s="24">
        <v>426.19</v>
      </c>
      <c r="CF7" s="24">
        <v>518.39</v>
      </c>
      <c r="CG7" s="24">
        <v>274.99</v>
      </c>
      <c r="CH7" s="24">
        <v>282.08999999999997</v>
      </c>
      <c r="CI7" s="24">
        <v>303.27999999999997</v>
      </c>
      <c r="CJ7" s="24">
        <v>301.86</v>
      </c>
      <c r="CK7" s="24">
        <v>325.85000000000002</v>
      </c>
      <c r="CL7" s="24">
        <v>286.33</v>
      </c>
      <c r="CM7" s="24">
        <v>35.06</v>
      </c>
      <c r="CN7" s="24">
        <v>35.5</v>
      </c>
      <c r="CO7" s="24">
        <v>34.17</v>
      </c>
      <c r="CP7" s="24">
        <v>36.979999999999997</v>
      </c>
      <c r="CQ7" s="24">
        <v>34.909999999999997</v>
      </c>
      <c r="CR7" s="24">
        <v>54.83</v>
      </c>
      <c r="CS7" s="24">
        <v>66.53</v>
      </c>
      <c r="CT7" s="24">
        <v>52.35</v>
      </c>
      <c r="CU7" s="24">
        <v>46.25</v>
      </c>
      <c r="CV7" s="24">
        <v>45.32</v>
      </c>
      <c r="CW7" s="24">
        <v>49.92</v>
      </c>
      <c r="CX7" s="24">
        <v>58.91</v>
      </c>
      <c r="CY7" s="24">
        <v>60.42</v>
      </c>
      <c r="CZ7" s="24">
        <v>60.84</v>
      </c>
      <c r="DA7" s="24">
        <v>61.3</v>
      </c>
      <c r="DB7" s="24">
        <v>62.2</v>
      </c>
      <c r="DC7" s="24">
        <v>84.7</v>
      </c>
      <c r="DD7" s="24">
        <v>84.67</v>
      </c>
      <c r="DE7" s="24">
        <v>84.39</v>
      </c>
      <c r="DF7" s="24">
        <v>83.96</v>
      </c>
      <c r="DG7" s="24">
        <v>83.54</v>
      </c>
      <c r="DH7" s="24">
        <v>87.8</v>
      </c>
      <c r="DI7" s="24">
        <v>4.0599999999999996</v>
      </c>
      <c r="DJ7" s="24">
        <v>8.11</v>
      </c>
      <c r="DK7" s="24">
        <v>11.96</v>
      </c>
      <c r="DL7" s="24">
        <v>15.42</v>
      </c>
      <c r="DM7" s="24">
        <v>18.82</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三種町</cp:lastModifiedBy>
  <cp:lastPrinted>2026-01-26T06:51:13Z</cp:lastPrinted>
  <dcterms:created xsi:type="dcterms:W3CDTF">2025-12-23T06:16:44Z</dcterms:created>
  <dcterms:modified xsi:type="dcterms:W3CDTF">2026-01-26T06:59:17Z</dcterms:modified>
  <cp:category/>
</cp:coreProperties>
</file>