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経営比較分析表】2021_053481_46_010\【経営比較分析表】2021_053481_46_010\"/>
    </mc:Choice>
  </mc:AlternateContent>
  <xr:revisionPtr revIDLastSave="0" documentId="13_ncr:1_{786C0D3B-B6D3-403C-97EA-62D2EDB4A393}" xr6:coauthVersionLast="43" xr6:coauthVersionMax="43" xr10:uidLastSave="{00000000-0000-0000-0000-000000000000}"/>
  <workbookProtection workbookAlgorithmName="SHA-512" workbookHashValue="3HgVXnmbGGBH1OeN6OSfCFdtSA/UNoRoDVu8QhmqDdUkr20zIAQjUA4SRRwRJSmsIzhCDlQfvdNjqc2c1H3CKA==" workbookSaltValue="W7uUpYROFleJqGqGUXKfG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<sst xmlns="http://schemas.openxmlformats.org/spreadsheetml/2006/main" count="228" uniqueCount="115">
  <si>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</si>
  <si>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</si>
  <si>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</si>
  <si>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</si>
  <si>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</si>
  <si>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</si>
  <si>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</si>
  <si>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</si>
  <si>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</si>
  <si>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</si>
  <si>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</si>
  <si>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</si>
  <si>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</si>
  <si>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</si>
  <si>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</si>
  <si>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</si>
  <si>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</si>
  <si>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</si>
  <si>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</si>
  <si>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</si>
  <si>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</si>
  <si>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</si>
  <si>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</si>
  <si>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</si>
  <si>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</si>
  <si>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</si>
  <si>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</si>
  <si>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</si>
  <si>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</si>
  <si>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</si>
  <si>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</si>
  <si>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</si>
  <si>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</si>
  <si>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</si>
  <si>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</si>
  <si>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</si>
  <si>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</si>
  <si>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</si>
  <si>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</si>
  <si>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</si>
  <si>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</si>
  <si>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</si>
  <si>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</si>
  <si>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</si>
  <si>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</si>
  <si>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</si>
  <si>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</si>
  <si>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</si>
  <si>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</si>
  <si>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</si>
  <si>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</si>
  <si>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</si>
  <si>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</si>
  <si>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</si>
  <si>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</si>
  <si>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</si>
  <si>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</si>
  <si>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</si>
  <si>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</si>
  <si>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</si>
  <si>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</si>
  <si>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</si>
  <si>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</si>
  <si>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</si>
  <si>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</si>
  <si>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</si>
  <si>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</si>
  <si>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</si>
  <si>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</si>
  <si>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</si>
  <si>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</si>
  <si>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</si>
  <si>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</si>
  <si>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</si>
  <si>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</si>
  <si>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</si>
  <si>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</si>
  <si>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</si>
  <si>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</si>
  <si>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</si>
  <si>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</si>
  <si>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</si>
  <si>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</si>
  <si>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</si>
  <si>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</si>
  <si>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</si>
  <si>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</si>
  <si>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</si>
  <si>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</si>
  <si>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</si>
  <si>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</si>
  <si>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</si>
  <si>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</si>
  <si>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</si>
  <si>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</si>
  <si>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</si>
  <si>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</si>
  <si>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</si>
  <si>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</si>
  <si>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</si>
  <si>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</si>
  <si>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</si>
  <si>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</si>
  <si>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</si>
  <si>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</si>
  <si>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</si>
  <si>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</si>
  <si>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</si>
  <si>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</si>
  <si>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</si>
  <si>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</si>
  <si>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</si>
  <si>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管路については、概ね平成になってから施工したものであるため耐用年数の範囲となっている。
 機械及び電気設備は、老朽化による故障がみられることから、更新工事等を順次行っています。
　</t>
    <rPh sb="9" eb="10">
      <t>オオム</t>
    </rPh>
    <rPh sb="11" eb="13">
      <t>ヘイセイ</t>
    </rPh>
    <rPh sb="19" eb="21">
      <t>セコウ</t>
    </rPh>
    <rPh sb="30" eb="32">
      <t>タイヨウ</t>
    </rPh>
    <rPh sb="32" eb="34">
      <t>ネンスウ</t>
    </rPh>
    <rPh sb="35" eb="37">
      <t>ハンイ</t>
    </rPh>
    <rPh sb="46" eb="48">
      <t>キカイ</t>
    </rPh>
    <rPh sb="48" eb="49">
      <t>オヨ</t>
    </rPh>
    <rPh sb="50" eb="52">
      <t>デンキ</t>
    </rPh>
    <rPh sb="52" eb="54">
      <t>セツビ</t>
    </rPh>
    <rPh sb="62" eb="64">
      <t>コショウ</t>
    </rPh>
    <phoneticPr fontId="4"/>
  </si>
  <si>
    <t>　簡易水道事業との経営統合後は各数値で優位となりましたが、人口減少により収入が減少傾向にあります。また、老朽化に伴う機械設備の不具合等が増加してきているため、順次更新工事を行っています。
　今後は、将来の水道事業規模等を見据えながら料金改定等を検討していきます。
　引き続き安定した収入の確保と経費削減に努めます。</t>
    <rPh sb="11" eb="14">
      <t>トウゴウゴ</t>
    </rPh>
    <rPh sb="79" eb="81">
      <t>ジュンジ</t>
    </rPh>
    <rPh sb="81" eb="85">
      <t>コウシンコウジ</t>
    </rPh>
    <rPh sb="86" eb="87">
      <t>オコナ</t>
    </rPh>
    <phoneticPr fontId="4"/>
  </si>
  <si>
    <t>　経常収支比率は、簡易水道事業と統合後100％前後で運営しており比較的安定していますが、平均値より低いため引き続き経費削減に努めていきます。
　累積欠損金は、平成29年度に計上してから解消できていないため、料金改定の検討を含め解消を目指していきます。
　流動比率、企業債残高対給水収益は、企業債が減少していることから年々増加傾向です。
　このほか、給水原価・施設利用率は平均値より優位となっています。
　有収率は、漏水等により数値が悪化しています。</t>
    <rPh sb="18" eb="19">
      <t>ゴ</t>
    </rPh>
    <rPh sb="23" eb="25">
      <t>ゼンゴ</t>
    </rPh>
    <rPh sb="26" eb="28">
      <t>ウンエイ</t>
    </rPh>
    <rPh sb="32" eb="35">
      <t>ヒカクテキ</t>
    </rPh>
    <rPh sb="35" eb="37">
      <t>アンテイ</t>
    </rPh>
    <rPh sb="44" eb="47">
      <t>ヘイキンチ</t>
    </rPh>
    <rPh sb="49" eb="50">
      <t>ヒク</t>
    </rPh>
    <rPh sb="79" eb="81">
      <t>ヘイセイ</t>
    </rPh>
    <rPh sb="86" eb="88">
      <t>ケイジョウ</t>
    </rPh>
    <rPh sb="92" eb="94">
      <t>カイショウ</t>
    </rPh>
    <rPh sb="103" eb="105">
      <t>リョウキン</t>
    </rPh>
    <rPh sb="105" eb="107">
      <t>カイテイ</t>
    </rPh>
    <rPh sb="111" eb="112">
      <t>フク</t>
    </rPh>
    <rPh sb="113" eb="115">
      <t>カイショウ</t>
    </rPh>
    <rPh sb="116" eb="118">
      <t>メザ</t>
    </rPh>
    <rPh sb="132" eb="134">
      <t>キギョウ</t>
    </rPh>
    <rPh sb="134" eb="135">
      <t>サイ</t>
    </rPh>
    <rPh sb="135" eb="137">
      <t>ザンダカ</t>
    </rPh>
    <rPh sb="137" eb="138">
      <t>タイ</t>
    </rPh>
    <rPh sb="138" eb="140">
      <t>キュウスイ</t>
    </rPh>
    <rPh sb="140" eb="142">
      <t>シュウエキ</t>
    </rPh>
    <rPh sb="144" eb="146">
      <t>キギョウ</t>
    </rPh>
    <rPh sb="146" eb="147">
      <t>サイ</t>
    </rPh>
    <rPh sb="148" eb="150">
      <t>ゲンショウ</t>
    </rPh>
    <rPh sb="158" eb="160">
      <t>ネンネン</t>
    </rPh>
    <rPh sb="160" eb="162">
      <t>ゾウカ</t>
    </rPh>
    <rPh sb="162" eb="164">
      <t>ケイコウ</t>
    </rPh>
    <rPh sb="179" eb="181">
      <t>シセツ</t>
    </rPh>
    <rPh sb="181" eb="183">
      <t>リヨウ</t>
    </rPh>
    <rPh sb="183" eb="184">
      <t>リツ</t>
    </rPh>
    <rPh sb="185" eb="188">
      <t>ヘイキンチ</t>
    </rPh>
    <rPh sb="190" eb="192">
      <t>ユウイ</t>
    </rPh>
    <rPh sb="202" eb="205">
      <t>ユウシュウリツ</t>
    </rPh>
    <rPh sb="207" eb="209">
      <t>ロウスイ</t>
    </rPh>
    <rPh sb="209" eb="210">
      <t>トウ</t>
    </rPh>
    <rPh sb="213" eb="215">
      <t>スウチ</t>
    </rPh>
    <rPh sb="216" eb="218">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</si>
</sst>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0.36</c:v>
                </c:pt>
                <c:pt idx="3" formatCode="#,##0.00;&quot;△&quot;#,##0.00;&quot;-&quot;">
                  <c:v>0.37</c:v>
                </c:pt>
                <c:pt idx="4" formatCode="#,##0.00;&quot;△&quot;#,##0.00;&quot;-&quot;">
                  <c:v>0.25</c:v>
                </c:pt>
              </c:numCache>
            </c:numRef>
          </c:val>
          <c:extLst>
            <c:ext xmlns:c16="http://schemas.microsoft.com/office/drawing/2014/chart" uri="{C3380CC4-5D6E-409C-BE32-E72D297353CC}">
              <c16:uniqueId val="{00000000-37AF-47CB-AEF8-E3F03995C7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37AF-47CB-AEF8-E3F03995C7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63.07</c:v>
                </c:pt>
                <c:pt idx="1">
                  <c:v>63.27</c:v>
                </c:pt>
                <c:pt idx="2">
                  <c:v>62</c:v>
                </c:pt>
                <c:pt idx="3">
                  <c:v>61.61</c:v>
                </c:pt>
                <c:pt idx="4">
                  <c:v>61.15</c:v>
                </c:pt>
              </c:numCache>
            </c:numRef>
          </c:val>
          <c:extLst>
            <c:ext xmlns:c16="http://schemas.microsoft.com/office/drawing/2014/chart" uri="{C3380CC4-5D6E-409C-BE32-E72D297353CC}">
              <c16:uniqueId val="{00000000-79D2-4CC5-A0D8-812636780D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79D2-4CC5-A0D8-812636780D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80.91</c:v>
                </c:pt>
                <c:pt idx="1">
                  <c:v>78.41</c:v>
                </c:pt>
                <c:pt idx="2">
                  <c:v>78.430000000000007</c:v>
                </c:pt>
                <c:pt idx="3">
                  <c:v>79.02</c:v>
                </c:pt>
                <c:pt idx="4">
                  <c:v>77.63</c:v>
                </c:pt>
              </c:numCache>
            </c:numRef>
          </c:val>
          <c:extLst>
            <c:ext xmlns:c16="http://schemas.microsoft.com/office/drawing/2014/chart" uri="{C3380CC4-5D6E-409C-BE32-E72D297353CC}">
              <c16:uniqueId val="{00000000-CD69-4FD6-8EAB-8C94AECCD8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CD69-4FD6-8EAB-8C94AECCD8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97.27</c:v>
                </c:pt>
                <c:pt idx="1">
                  <c:v>100.4</c:v>
                </c:pt>
                <c:pt idx="2">
                  <c:v>96.49</c:v>
                </c:pt>
                <c:pt idx="3">
                  <c:v>102</c:v>
                </c:pt>
                <c:pt idx="4">
                  <c:v>100.02</c:v>
                </c:pt>
              </c:numCache>
            </c:numRef>
          </c:val>
          <c:extLst>
            <c:ext xmlns:c16="http://schemas.microsoft.com/office/drawing/2014/chart" uri="{C3380CC4-5D6E-409C-BE32-E72D297353CC}">
              <c16:uniqueId val="{00000000-B165-4512-9160-6477DB9EC2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165-4512-9160-6477DB9EC2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38.71</c:v>
                </c:pt>
                <c:pt idx="1">
                  <c:v>41.45</c:v>
                </c:pt>
                <c:pt idx="2">
                  <c:v>43.53</c:v>
                </c:pt>
                <c:pt idx="3">
                  <c:v>45.75</c:v>
                </c:pt>
                <c:pt idx="4">
                  <c:v>47.79</c:v>
                </c:pt>
              </c:numCache>
            </c:numRef>
          </c:val>
          <c:extLst>
            <c:ext xmlns:c16="http://schemas.microsoft.com/office/drawing/2014/chart" uri="{C3380CC4-5D6E-409C-BE32-E72D297353CC}">
              <c16:uniqueId val="{00000000-ECA5-4A77-9FC8-480C6AE169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ECA5-4A77-9FC8-480C6AE169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BA-487F-9A91-C4139678D4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EFBA-487F-9A91-C4139678D4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48.98</c:v>
                </c:pt>
                <c:pt idx="1">
                  <c:v>48.77</c:v>
                </c:pt>
                <c:pt idx="2">
                  <c:v>51.82</c:v>
                </c:pt>
                <c:pt idx="3">
                  <c:v>48.14</c:v>
                </c:pt>
                <c:pt idx="4">
                  <c:v>46.88</c:v>
                </c:pt>
              </c:numCache>
            </c:numRef>
          </c:val>
          <c:extLst>
            <c:ext xmlns:c16="http://schemas.microsoft.com/office/drawing/2014/chart" uri="{C3380CC4-5D6E-409C-BE32-E72D297353CC}">
              <c16:uniqueId val="{00000000-A35A-4EE6-B57F-F938370791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A35A-4EE6-B57F-F938370791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67.36</c:v>
                </c:pt>
                <c:pt idx="1">
                  <c:v>55.78</c:v>
                </c:pt>
                <c:pt idx="2">
                  <c:v>66.34</c:v>
                </c:pt>
                <c:pt idx="3">
                  <c:v>122.8</c:v>
                </c:pt>
                <c:pt idx="4">
                  <c:v>139.52000000000001</c:v>
                </c:pt>
              </c:numCache>
            </c:numRef>
          </c:val>
          <c:extLst>
            <c:ext xmlns:c16="http://schemas.microsoft.com/office/drawing/2014/chart" uri="{C3380CC4-5D6E-409C-BE32-E72D297353CC}">
              <c16:uniqueId val="{00000000-7D88-4A81-A5D8-56A812D960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7D88-4A81-A5D8-56A812D960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536.52</c:v>
                </c:pt>
                <c:pt idx="1">
                  <c:v>458.18</c:v>
                </c:pt>
                <c:pt idx="2">
                  <c:v>409.69</c:v>
                </c:pt>
                <c:pt idx="3">
                  <c:v>345.77</c:v>
                </c:pt>
                <c:pt idx="4">
                  <c:v>313.89999999999998</c:v>
                </c:pt>
              </c:numCache>
            </c:numRef>
          </c:val>
          <c:extLst>
            <c:ext xmlns:c16="http://schemas.microsoft.com/office/drawing/2014/chart" uri="{C3380CC4-5D6E-409C-BE32-E72D297353CC}">
              <c16:uniqueId val="{00000000-AC45-4A29-BB2E-329072D658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AC45-4A29-BB2E-329072D658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87.43</c:v>
                </c:pt>
                <c:pt idx="1">
                  <c:v>90.56</c:v>
                </c:pt>
                <c:pt idx="2">
                  <c:v>86.87</c:v>
                </c:pt>
                <c:pt idx="3">
                  <c:v>94.28</c:v>
                </c:pt>
                <c:pt idx="4">
                  <c:v>93.22</c:v>
                </c:pt>
              </c:numCache>
            </c:numRef>
          </c:val>
          <c:extLst>
            <c:ext xmlns:c16="http://schemas.microsoft.com/office/drawing/2014/chart" uri="{C3380CC4-5D6E-409C-BE32-E72D297353CC}">
              <c16:uniqueId val="{00000000-101A-492F-981B-B36A423B9D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101A-492F-981B-B36A423B9D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190.43</c:v>
                </c:pt>
                <c:pt idx="1">
                  <c:v>184.63</c:v>
                </c:pt>
                <c:pt idx="2">
                  <c:v>192.88</c:v>
                </c:pt>
                <c:pt idx="3">
                  <c:v>178</c:v>
                </c:pt>
                <c:pt idx="4">
                  <c:v>181.14</c:v>
                </c:pt>
              </c:numCache>
            </c:numRef>
          </c:val>
          <c:extLst>
            <c:ext xmlns:c16="http://schemas.microsoft.com/office/drawing/2014/chart" uri="{C3380CC4-5D6E-409C-BE32-E72D297353CC}">
              <c16:uniqueId val="{00000000-4FE8-4114-835C-042FAF65BB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4FE8-4114-835C-042FAF65BB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5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三種町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15353</v>
      </c>
      <c r="AM8" s="45"/>
      <c r="AN8" s="45"/>
      <c r="AO8" s="45"/>
      <c r="AP8" s="45"/>
      <c r="AQ8" s="45"/>
      <c r="AR8" s="45"/>
      <c r="AS8" s="45"/>
      <c r="AT8" s="46">
        <f>データ!$S$6</f>
        <v>247.98</v>
      </c>
      <c r="AU8" s="47"/>
      <c r="AV8" s="47"/>
      <c r="AW8" s="47"/>
      <c r="AX8" s="47"/>
      <c r="AY8" s="47"/>
      <c r="AZ8" s="47"/>
      <c r="BA8" s="47"/>
      <c r="BB8" s="48">
        <f>データ!$T$6</f>
        <v>61.91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77.290000000000006</v>
      </c>
      <c r="J10" s="47"/>
      <c r="K10" s="47"/>
      <c r="L10" s="47"/>
      <c r="M10" s="47"/>
      <c r="N10" s="47"/>
      <c r="O10" s="75"/>
      <c r="P10" s="48">
        <f>データ!$P$6</f>
        <v>73.760000000000005</v>
      </c>
      <c r="Q10" s="48"/>
      <c r="R10" s="48"/>
      <c r="S10" s="48"/>
      <c r="T10" s="48"/>
      <c r="U10" s="48"/>
      <c r="V10" s="48"/>
      <c r="W10" s="45">
        <f>データ!$Q$6</f>
        <v>3367</v>
      </c>
      <c r="X10" s="45"/>
      <c r="Y10" s="45"/>
      <c r="Z10" s="45"/>
      <c r="AA10" s="45"/>
      <c r="AB10" s="45"/>
      <c r="AC10" s="45"/>
      <c r="AD10" s="2"/>
      <c r="AE10" s="2"/>
      <c r="AF10" s="2"/>
      <c r="AG10" s="2"/>
      <c r="AH10" s="2"/>
      <c r="AI10" s="2"/>
      <c r="AJ10" s="2"/>
      <c r="AK10" s="2"/>
      <c r="AL10" s="45">
        <f>データ!$U$6</f>
        <v>11249</v>
      </c>
      <c r="AM10" s="45"/>
      <c r="AN10" s="45"/>
      <c r="AO10" s="45"/>
      <c r="AP10" s="45"/>
      <c r="AQ10" s="45"/>
      <c r="AR10" s="45"/>
      <c r="AS10" s="45"/>
      <c r="AT10" s="46">
        <f>データ!$V$6</f>
        <v>17.559999999999999</v>
      </c>
      <c r="AU10" s="47"/>
      <c r="AV10" s="47"/>
      <c r="AW10" s="47"/>
      <c r="AX10" s="47"/>
      <c r="AY10" s="47"/>
      <c r="AZ10" s="47"/>
      <c r="BA10" s="47"/>
      <c r="BB10" s="48">
        <f>データ!$W$6</f>
        <v>640.6</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112</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4WuhOcKN6TtePFdOKFftZBaLCYWG2clahhRPDn5QnBKKFCm1cBgZcRzORv9KsUYHy7mKGQ5cht/ts8AVCQ30Q==" saltValue="Ixrx+DvR99EFAy/UGoUCrQ=="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53481</v>
      </c>
      <c r="D6" s="20">
        <f t="shared" si="3"/>
        <v>46</v>
      </c>
      <c r="E6" s="20">
        <f t="shared" si="3"/>
        <v>1</v>
      </c>
      <c r="F6" s="20">
        <f t="shared" si="3"/>
        <v>0</v>
      </c>
      <c r="G6" s="20">
        <f t="shared" si="3"/>
        <v>1</v>
      </c>
      <c r="H6" s="20" t="str">
        <f t="shared" si="3"/>
        <v>秋田県　三種町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77.290000000000006</v>
      </c>
      <c r="P6" s="21">
        <f t="shared" si="3"/>
        <v>73.760000000000005</v>
      </c>
      <c r="Q6" s="21">
        <f t="shared" si="3"/>
        <v>3367</v>
      </c>
      <c r="R6" s="21">
        <f t="shared" si="3"/>
        <v>15353</v>
      </c>
      <c r="S6" s="21">
        <f t="shared" si="3"/>
        <v>247.98</v>
      </c>
      <c r="T6" s="21">
        <f t="shared" si="3"/>
        <v>61.91</v>
      </c>
      <c r="U6" s="21">
        <f t="shared" si="3"/>
        <v>11249</v>
      </c>
      <c r="V6" s="21">
        <f t="shared" si="3"/>
        <v>17.559999999999999</v>
      </c>
      <c r="W6" s="21">
        <f t="shared" si="3"/>
        <v>640.6</v>
      </c>
      <c r="X6" s="22">
        <f>IF(X7="",NA(),X7)</f>
        <v>97.27</v>
      </c>
      <c r="Y6" s="22">
        <f t="shared" ref="Y6:AG6" si="4">IF(Y7="",NA(),Y7)</f>
        <v>100.4</v>
      </c>
      <c r="Z6" s="22">
        <f t="shared" si="4"/>
        <v>96.49</v>
      </c>
      <c r="AA6" s="22">
        <f t="shared" si="4"/>
        <v>102</v>
      </c>
      <c r="AB6" s="22">
        <f t="shared" si="4"/>
        <v>100.02</v>
      </c>
      <c r="AC6" s="22">
        <f t="shared" si="4"/>
        <v>110.02</v>
      </c>
      <c r="AD6" s="22">
        <f t="shared" si="4"/>
        <v>108.76</v>
      </c>
      <c r="AE6" s="22">
        <f t="shared" si="4"/>
        <v>108.46</v>
      </c>
      <c r="AF6" s="22">
        <f t="shared" si="4"/>
        <v>109.02</v>
      </c>
      <c r="AG6" s="22">
        <f t="shared" si="4"/>
        <v>107.81</v>
      </c>
      <c r="AH6" s="21" t="str">
        <f>IF(AH7="","",IF(AH7="-","【-】","【"&amp;SUBSTITUTE(TEXT(AH7,"#,##0.00"),"-","△")&amp;"】"))</f>
        <v>【111.39】</v>
      </c>
      <c r="AI6" s="22">
        <f>IF(AI7="",NA(),AI7)</f>
        <v>48.98</v>
      </c>
      <c r="AJ6" s="22">
        <f t="shared" ref="AJ6:AR6" si="5">IF(AJ7="",NA(),AJ7)</f>
        <v>48.77</v>
      </c>
      <c r="AK6" s="22">
        <f t="shared" si="5"/>
        <v>51.82</v>
      </c>
      <c r="AL6" s="22">
        <f t="shared" si="5"/>
        <v>48.14</v>
      </c>
      <c r="AM6" s="22">
        <f t="shared" si="5"/>
        <v>46.88</v>
      </c>
      <c r="AN6" s="22">
        <f t="shared" si="5"/>
        <v>7.31</v>
      </c>
      <c r="AO6" s="22">
        <f t="shared" si="5"/>
        <v>7.48</v>
      </c>
      <c r="AP6" s="22">
        <f t="shared" si="5"/>
        <v>11.94</v>
      </c>
      <c r="AQ6" s="22">
        <f t="shared" si="5"/>
        <v>11</v>
      </c>
      <c r="AR6" s="22">
        <f t="shared" si="5"/>
        <v>8.86</v>
      </c>
      <c r="AS6" s="21" t="str">
        <f>IF(AS7="","",IF(AS7="-","【-】","【"&amp;SUBSTITUTE(TEXT(AS7,"#,##0.00"),"-","△")&amp;"】"))</f>
        <v>【1.30】</v>
      </c>
      <c r="AT6" s="22">
        <f>IF(AT7="",NA(),AT7)</f>
        <v>67.36</v>
      </c>
      <c r="AU6" s="22">
        <f t="shared" ref="AU6:BC6" si="6">IF(AU7="",NA(),AU7)</f>
        <v>55.78</v>
      </c>
      <c r="AV6" s="22">
        <f t="shared" si="6"/>
        <v>66.34</v>
      </c>
      <c r="AW6" s="22">
        <f t="shared" si="6"/>
        <v>122.8</v>
      </c>
      <c r="AX6" s="22">
        <f t="shared" si="6"/>
        <v>139.52000000000001</v>
      </c>
      <c r="AY6" s="22">
        <f t="shared" si="6"/>
        <v>355.27</v>
      </c>
      <c r="AZ6" s="22">
        <f t="shared" si="6"/>
        <v>359.7</v>
      </c>
      <c r="BA6" s="22">
        <f t="shared" si="6"/>
        <v>362.93</v>
      </c>
      <c r="BB6" s="22">
        <f t="shared" si="6"/>
        <v>371.81</v>
      </c>
      <c r="BC6" s="22">
        <f t="shared" si="6"/>
        <v>384.23</v>
      </c>
      <c r="BD6" s="21" t="str">
        <f>IF(BD7="","",IF(BD7="-","【-】","【"&amp;SUBSTITUTE(TEXT(BD7,"#,##0.00"),"-","△")&amp;"】"))</f>
        <v>【261.51】</v>
      </c>
      <c r="BE6" s="22">
        <f>IF(BE7="",NA(),BE7)</f>
        <v>536.52</v>
      </c>
      <c r="BF6" s="22">
        <f t="shared" ref="BF6:BN6" si="7">IF(BF7="",NA(),BF7)</f>
        <v>458.18</v>
      </c>
      <c r="BG6" s="22">
        <f t="shared" si="7"/>
        <v>409.69</v>
      </c>
      <c r="BH6" s="22">
        <f t="shared" si="7"/>
        <v>345.77</v>
      </c>
      <c r="BI6" s="22">
        <f t="shared" si="7"/>
        <v>313.89999999999998</v>
      </c>
      <c r="BJ6" s="22">
        <f t="shared" si="7"/>
        <v>458.27</v>
      </c>
      <c r="BK6" s="22">
        <f t="shared" si="7"/>
        <v>447.01</v>
      </c>
      <c r="BL6" s="22">
        <f t="shared" si="7"/>
        <v>439.05</v>
      </c>
      <c r="BM6" s="22">
        <f t="shared" si="7"/>
        <v>465.85</v>
      </c>
      <c r="BN6" s="22">
        <f t="shared" si="7"/>
        <v>439.43</v>
      </c>
      <c r="BO6" s="21" t="str">
        <f>IF(BO7="","",IF(BO7="-","【-】","【"&amp;SUBSTITUTE(TEXT(BO7,"#,##0.00"),"-","△")&amp;"】"))</f>
        <v>【265.16】</v>
      </c>
      <c r="BP6" s="22">
        <f>IF(BP7="",NA(),BP7)</f>
        <v>87.43</v>
      </c>
      <c r="BQ6" s="22">
        <f t="shared" ref="BQ6:BY6" si="8">IF(BQ7="",NA(),BQ7)</f>
        <v>90.56</v>
      </c>
      <c r="BR6" s="22">
        <f t="shared" si="8"/>
        <v>86.87</v>
      </c>
      <c r="BS6" s="22">
        <f t="shared" si="8"/>
        <v>94.28</v>
      </c>
      <c r="BT6" s="22">
        <f t="shared" si="8"/>
        <v>93.22</v>
      </c>
      <c r="BU6" s="22">
        <f t="shared" si="8"/>
        <v>96.77</v>
      </c>
      <c r="BV6" s="22">
        <f t="shared" si="8"/>
        <v>95.81</v>
      </c>
      <c r="BW6" s="22">
        <f t="shared" si="8"/>
        <v>95.26</v>
      </c>
      <c r="BX6" s="22">
        <f t="shared" si="8"/>
        <v>92.39</v>
      </c>
      <c r="BY6" s="22">
        <f t="shared" si="8"/>
        <v>94.41</v>
      </c>
      <c r="BZ6" s="21" t="str">
        <f>IF(BZ7="","",IF(BZ7="-","【-】","【"&amp;SUBSTITUTE(TEXT(BZ7,"#,##0.00"),"-","△")&amp;"】"))</f>
        <v>【102.35】</v>
      </c>
      <c r="CA6" s="22">
        <f>IF(CA7="",NA(),CA7)</f>
        <v>190.43</v>
      </c>
      <c r="CB6" s="22">
        <f t="shared" ref="CB6:CJ6" si="9">IF(CB7="",NA(),CB7)</f>
        <v>184.63</v>
      </c>
      <c r="CC6" s="22">
        <f t="shared" si="9"/>
        <v>192.88</v>
      </c>
      <c r="CD6" s="22">
        <f t="shared" si="9"/>
        <v>178</v>
      </c>
      <c r="CE6" s="22">
        <f t="shared" si="9"/>
        <v>181.14</v>
      </c>
      <c r="CF6" s="22">
        <f t="shared" si="9"/>
        <v>187.18</v>
      </c>
      <c r="CG6" s="22">
        <f t="shared" si="9"/>
        <v>189.58</v>
      </c>
      <c r="CH6" s="22">
        <f t="shared" si="9"/>
        <v>192.82</v>
      </c>
      <c r="CI6" s="22">
        <f t="shared" si="9"/>
        <v>192.98</v>
      </c>
      <c r="CJ6" s="22">
        <f t="shared" si="9"/>
        <v>192.13</v>
      </c>
      <c r="CK6" s="21" t="str">
        <f>IF(CK7="","",IF(CK7="-","【-】","【"&amp;SUBSTITUTE(TEXT(CK7,"#,##0.00"),"-","△")&amp;"】"))</f>
        <v>【167.74】</v>
      </c>
      <c r="CL6" s="22">
        <f>IF(CL7="",NA(),CL7)</f>
        <v>63.07</v>
      </c>
      <c r="CM6" s="22">
        <f t="shared" ref="CM6:CU6" si="10">IF(CM7="",NA(),CM7)</f>
        <v>63.27</v>
      </c>
      <c r="CN6" s="22">
        <f t="shared" si="10"/>
        <v>62</v>
      </c>
      <c r="CO6" s="22">
        <f t="shared" si="10"/>
        <v>61.61</v>
      </c>
      <c r="CP6" s="22">
        <f t="shared" si="10"/>
        <v>61.15</v>
      </c>
      <c r="CQ6" s="22">
        <f t="shared" si="10"/>
        <v>55.88</v>
      </c>
      <c r="CR6" s="22">
        <f t="shared" si="10"/>
        <v>55.22</v>
      </c>
      <c r="CS6" s="22">
        <f t="shared" si="10"/>
        <v>54.05</v>
      </c>
      <c r="CT6" s="22">
        <f t="shared" si="10"/>
        <v>54.43</v>
      </c>
      <c r="CU6" s="22">
        <f t="shared" si="10"/>
        <v>53.87</v>
      </c>
      <c r="CV6" s="21" t="str">
        <f>IF(CV7="","",IF(CV7="-","【-】","【"&amp;SUBSTITUTE(TEXT(CV7,"#,##0.00"),"-","△")&amp;"】"))</f>
        <v>【60.29】</v>
      </c>
      <c r="CW6" s="22">
        <f>IF(CW7="",NA(),CW7)</f>
        <v>80.91</v>
      </c>
      <c r="CX6" s="22">
        <f t="shared" ref="CX6:DF6" si="11">IF(CX7="",NA(),CX7)</f>
        <v>78.41</v>
      </c>
      <c r="CY6" s="22">
        <f t="shared" si="11"/>
        <v>78.430000000000007</v>
      </c>
      <c r="CZ6" s="22">
        <f t="shared" si="11"/>
        <v>79.02</v>
      </c>
      <c r="DA6" s="22">
        <f t="shared" si="11"/>
        <v>77.63</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38.71</v>
      </c>
      <c r="DI6" s="22">
        <f t="shared" ref="DI6:DQ6" si="12">IF(DI7="",NA(),DI7)</f>
        <v>41.45</v>
      </c>
      <c r="DJ6" s="22">
        <f t="shared" si="12"/>
        <v>43.53</v>
      </c>
      <c r="DK6" s="22">
        <f t="shared" si="12"/>
        <v>45.75</v>
      </c>
      <c r="DL6" s="22">
        <f t="shared" si="12"/>
        <v>47.79</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2">
        <f t="shared" si="14"/>
        <v>0.36</v>
      </c>
      <c r="EG6" s="22">
        <f t="shared" si="14"/>
        <v>0.37</v>
      </c>
      <c r="EH6" s="22">
        <f t="shared" si="14"/>
        <v>0.25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53481</v>
      </c>
      <c r="D7" s="24">
        <v>46</v>
      </c>
      <c r="E7" s="24">
        <v>1</v>
      </c>
      <c r="F7" s="24">
        <v>0</v>
      </c>
      <c r="G7" s="24">
        <v>1</v>
      </c>
      <c r="H7" s="24" t="s">
        <v>93</v>
      </c>
      <c r="I7" s="24" t="s">
        <v>94</v>
      </c>
      <c r="J7" s="24" t="s">
        <v>95</v>
      </c>
      <c r="K7" s="24" t="s">
        <v>96</v>
      </c>
      <c r="L7" s="24" t="s">
        <v>97</v>
      </c>
      <c r="M7" s="24" t="s">
        <v>98</v>
      </c>
      <c r="N7" s="25" t="s">
        <v>99</v>
      </c>
      <c r="O7" s="25">
        <v>77.290000000000006</v>
      </c>
      <c r="P7" s="25">
        <v>73.760000000000005</v>
      </c>
      <c r="Q7" s="25">
        <v>3367</v>
      </c>
      <c r="R7" s="25">
        <v>15353</v>
      </c>
      <c r="S7" s="25">
        <v>247.98</v>
      </c>
      <c r="T7" s="25">
        <v>61.91</v>
      </c>
      <c r="U7" s="25">
        <v>11249</v>
      </c>
      <c r="V7" s="25">
        <v>17.559999999999999</v>
      </c>
      <c r="W7" s="25">
        <v>640.6</v>
      </c>
      <c r="X7" s="25">
        <v>97.27</v>
      </c>
      <c r="Y7" s="25">
        <v>100.4</v>
      </c>
      <c r="Z7" s="25">
        <v>96.49</v>
      </c>
      <c r="AA7" s="25">
        <v>102</v>
      </c>
      <c r="AB7" s="25">
        <v>100.02</v>
      </c>
      <c r="AC7" s="25">
        <v>110.02</v>
      </c>
      <c r="AD7" s="25">
        <v>108.76</v>
      </c>
      <c r="AE7" s="25">
        <v>108.46</v>
      </c>
      <c r="AF7" s="25">
        <v>109.02</v>
      </c>
      <c r="AG7" s="25">
        <v>107.81</v>
      </c>
      <c r="AH7" s="25">
        <v>111.39</v>
      </c>
      <c r="AI7" s="25">
        <v>48.98</v>
      </c>
      <c r="AJ7" s="25">
        <v>48.77</v>
      </c>
      <c r="AK7" s="25">
        <v>51.82</v>
      </c>
      <c r="AL7" s="25">
        <v>48.14</v>
      </c>
      <c r="AM7" s="25">
        <v>46.88</v>
      </c>
      <c r="AN7" s="25">
        <v>7.31</v>
      </c>
      <c r="AO7" s="25">
        <v>7.48</v>
      </c>
      <c r="AP7" s="25">
        <v>11.94</v>
      </c>
      <c r="AQ7" s="25">
        <v>11</v>
      </c>
      <c r="AR7" s="25">
        <v>8.86</v>
      </c>
      <c r="AS7" s="25">
        <v>1.3</v>
      </c>
      <c r="AT7" s="25">
        <v>67.36</v>
      </c>
      <c r="AU7" s="25">
        <v>55.78</v>
      </c>
      <c r="AV7" s="25">
        <v>66.34</v>
      </c>
      <c r="AW7" s="25">
        <v>122.8</v>
      </c>
      <c r="AX7" s="25">
        <v>139.52000000000001</v>
      </c>
      <c r="AY7" s="25">
        <v>355.27</v>
      </c>
      <c r="AZ7" s="25">
        <v>359.7</v>
      </c>
      <c r="BA7" s="25">
        <v>362.93</v>
      </c>
      <c r="BB7" s="25">
        <v>371.81</v>
      </c>
      <c r="BC7" s="25">
        <v>384.23</v>
      </c>
      <c r="BD7" s="25">
        <v>261.51</v>
      </c>
      <c r="BE7" s="25">
        <v>536.52</v>
      </c>
      <c r="BF7" s="25">
        <v>458.18</v>
      </c>
      <c r="BG7" s="25">
        <v>409.69</v>
      </c>
      <c r="BH7" s="25">
        <v>345.77</v>
      </c>
      <c r="BI7" s="25">
        <v>313.89999999999998</v>
      </c>
      <c r="BJ7" s="25">
        <v>458.27</v>
      </c>
      <c r="BK7" s="25">
        <v>447.01</v>
      </c>
      <c r="BL7" s="25">
        <v>439.05</v>
      </c>
      <c r="BM7" s="25">
        <v>465.85</v>
      </c>
      <c r="BN7" s="25">
        <v>439.43</v>
      </c>
      <c r="BO7" s="25">
        <v>265.16000000000003</v>
      </c>
      <c r="BP7" s="25">
        <v>87.43</v>
      </c>
      <c r="BQ7" s="25">
        <v>90.56</v>
      </c>
      <c r="BR7" s="25">
        <v>86.87</v>
      </c>
      <c r="BS7" s="25">
        <v>94.28</v>
      </c>
      <c r="BT7" s="25">
        <v>93.22</v>
      </c>
      <c r="BU7" s="25">
        <v>96.77</v>
      </c>
      <c r="BV7" s="25">
        <v>95.81</v>
      </c>
      <c r="BW7" s="25">
        <v>95.26</v>
      </c>
      <c r="BX7" s="25">
        <v>92.39</v>
      </c>
      <c r="BY7" s="25">
        <v>94.41</v>
      </c>
      <c r="BZ7" s="25">
        <v>102.35</v>
      </c>
      <c r="CA7" s="25">
        <v>190.43</v>
      </c>
      <c r="CB7" s="25">
        <v>184.63</v>
      </c>
      <c r="CC7" s="25">
        <v>192.88</v>
      </c>
      <c r="CD7" s="25">
        <v>178</v>
      </c>
      <c r="CE7" s="25">
        <v>181.14</v>
      </c>
      <c r="CF7" s="25">
        <v>187.18</v>
      </c>
      <c r="CG7" s="25">
        <v>189.58</v>
      </c>
      <c r="CH7" s="25">
        <v>192.82</v>
      </c>
      <c r="CI7" s="25">
        <v>192.98</v>
      </c>
      <c r="CJ7" s="25">
        <v>192.13</v>
      </c>
      <c r="CK7" s="25">
        <v>167.74</v>
      </c>
      <c r="CL7" s="25">
        <v>63.07</v>
      </c>
      <c r="CM7" s="25">
        <v>63.27</v>
      </c>
      <c r="CN7" s="25">
        <v>62</v>
      </c>
      <c r="CO7" s="25">
        <v>61.61</v>
      </c>
      <c r="CP7" s="25">
        <v>61.15</v>
      </c>
      <c r="CQ7" s="25">
        <v>55.88</v>
      </c>
      <c r="CR7" s="25">
        <v>55.22</v>
      </c>
      <c r="CS7" s="25">
        <v>54.05</v>
      </c>
      <c r="CT7" s="25">
        <v>54.43</v>
      </c>
      <c r="CU7" s="25">
        <v>53.87</v>
      </c>
      <c r="CV7" s="25">
        <v>60.29</v>
      </c>
      <c r="CW7" s="25">
        <v>80.91</v>
      </c>
      <c r="CX7" s="25">
        <v>78.41</v>
      </c>
      <c r="CY7" s="25">
        <v>78.430000000000007</v>
      </c>
      <c r="CZ7" s="25">
        <v>79.02</v>
      </c>
      <c r="DA7" s="25">
        <v>77.63</v>
      </c>
      <c r="DB7" s="25">
        <v>80.989999999999995</v>
      </c>
      <c r="DC7" s="25">
        <v>80.930000000000007</v>
      </c>
      <c r="DD7" s="25">
        <v>80.510000000000005</v>
      </c>
      <c r="DE7" s="25">
        <v>79.44</v>
      </c>
      <c r="DF7" s="25">
        <v>79.489999999999995</v>
      </c>
      <c r="DG7" s="25">
        <v>90.12</v>
      </c>
      <c r="DH7" s="25">
        <v>38.71</v>
      </c>
      <c r="DI7" s="25">
        <v>41.45</v>
      </c>
      <c r="DJ7" s="25">
        <v>43.53</v>
      </c>
      <c r="DK7" s="25">
        <v>45.75</v>
      </c>
      <c r="DL7" s="25">
        <v>47.79</v>
      </c>
      <c r="DM7" s="25">
        <v>46.61</v>
      </c>
      <c r="DN7" s="25">
        <v>47.97</v>
      </c>
      <c r="DO7" s="25">
        <v>49.12</v>
      </c>
      <c r="DP7" s="25">
        <v>49.39</v>
      </c>
      <c r="DQ7" s="25">
        <v>50.75</v>
      </c>
      <c r="DR7" s="25">
        <v>50.88</v>
      </c>
      <c r="DS7" s="25">
        <v>0</v>
      </c>
      <c r="DT7" s="25">
        <v>0</v>
      </c>
      <c r="DU7" s="25">
        <v>0</v>
      </c>
      <c r="DV7" s="25">
        <v>0</v>
      </c>
      <c r="DW7" s="25">
        <v>0</v>
      </c>
      <c r="DX7" s="25">
        <v>10.84</v>
      </c>
      <c r="DY7" s="25">
        <v>15.33</v>
      </c>
      <c r="DZ7" s="25">
        <v>16.760000000000002</v>
      </c>
      <c r="EA7" s="25">
        <v>18.57</v>
      </c>
      <c r="EB7" s="25">
        <v>21.14</v>
      </c>
      <c r="EC7" s="25">
        <v>22.3</v>
      </c>
      <c r="ED7" s="25">
        <v>0</v>
      </c>
      <c r="EE7" s="25">
        <v>0</v>
      </c>
      <c r="EF7" s="25">
        <v>0.36</v>
      </c>
      <c r="EG7" s="25">
        <v>0.37</v>
      </c>
      <c r="EH7" s="25">
        <v>0.25</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2022-12-01T00:53:30Z</dcterms:created>
  <dcterms:modified xsi:type="dcterms:W3CDTF">2023-01-12T00:13:22Z</dcterms:modified>
  <cp:category/>
</cp:coreProperties>
</file>