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mitane\Desktop\下水道(企業会計)\10 文書管理\01　秋田県市町村課公営企業班\(R06.01.16)公営企業に係る経営比較分析表(令和4年度決算)の分析等について(依頼)\水道事業分\"/>
    </mc:Choice>
  </mc:AlternateContent>
  <xr:revisionPtr revIDLastSave="0" documentId="13_ncr:1_{7AAF4A9A-797F-4ED8-9BB1-A0E3892E7FAC}" xr6:coauthVersionLast="43" xr6:coauthVersionMax="43" xr10:uidLastSave="{00000000-0000-0000-0000-000000000000}"/>
  <workbookProtection workbookAlgorithmName="SHA-512" workbookHashValue="lClmwCSYqybDsrbA5e7k5BO+x0ik9BoBjRSF/ew8ImRfE+OBePK7I5JZpH6WNAhk4PF5Qew7BfFK75OcLHc4TA==" workbookSaltValue="za6SyZCQPjcBfSiDCnIjj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D8" i="4"/>
  <c r="P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<sst xmlns="http://schemas.openxmlformats.org/spreadsheetml/2006/main" count="228" uniqueCount="113">
  <si>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</si>
  <si>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</si>
  <si>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</si>
  <si>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</si>
  <si>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</si>
  <si>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</si>
  <si>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</si>
  <si>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</si>
  <si>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</si>
  <si>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</si>
  <si>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</si>
  <si>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</si>
  <si>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</si>
  <si>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</si>
  <si>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</si>
  <si>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</si>
  <si>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</si>
  <si>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</si>
  <si>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</si>
  <si>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</si>
  <si>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</si>
  <si>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</si>
  <si>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</si>
  <si>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</si>
  <si>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</si>
  <si>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</si>
  <si>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</si>
  <si>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</si>
  <si>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</si>
  <si>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</si>
  <si>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</si>
  <si>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</si>
  <si>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</si>
  <si>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</si>
  <si>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</si>
  <si>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</si>
  <si>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</si>
  <si>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</si>
  <si>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</si>
  <si>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</si>
  <si>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</si>
  <si>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</si>
  <si>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</si>
  <si>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</si>
  <si>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</si>
  <si>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</si>
  <si>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</si>
  <si>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</si>
  <si>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</si>
  <si>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</si>
  <si>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</si>
  <si>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</si>
  <si>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</si>
  <si>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</si>
  <si>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</si>
  <si>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</si>
  <si>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</si>
  <si>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</si>
  <si>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</si>
  <si>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</si>
  <si>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</si>
  <si>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</si>
  <si>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</si>
  <si>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</si>
  <si>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</si>
  <si>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</si>
  <si>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</si>
  <si>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</si>
  <si>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</si>
  <si>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</si>
  <si>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</si>
  <si>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</si>
  <si>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</si>
  <si>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</si>
  <si>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</si>
  <si>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</si>
  <si>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</si>
  <si>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</si>
  <si>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</si>
  <si>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</si>
  <si>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</si>
  <si>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</si>
  <si>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</si>
  <si>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</si>
  <si>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</si>
  <si>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</si>
  <si>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</si>
  <si>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</si>
  <si>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</si>
  <si>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</si>
  <si>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</si>
  <si>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</si>
  <si>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</si>
  <si>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</si>
  <si>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</si>
  <si>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</si>
  <si>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</si>
  <si>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</si>
  <si>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</si>
  <si>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</si>
  <si>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</si>
  <si>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</si>
  <si>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</si>
  <si>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</si>
  <si>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</si>
  <si>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</si>
  <si>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</si>
  <si>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</si>
  <si>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</si>
  <si>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</si>
  <si>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管路については、概ね平成になってから施工したものであるため耐用年数の範囲内となっています。
　機械及び電気設備は、老朽化による故障がみられることから、更新工事等を順次行っています。</t>
    <rPh sb="1" eb="3">
      <t>カンロ</t>
    </rPh>
    <rPh sb="9" eb="10">
      <t>オオム</t>
    </rPh>
    <rPh sb="11" eb="13">
      <t>ヘイセイ</t>
    </rPh>
    <rPh sb="19" eb="21">
      <t>セコウ</t>
    </rPh>
    <rPh sb="30" eb="32">
      <t>タイヨウ</t>
    </rPh>
    <rPh sb="32" eb="34">
      <t>ネンスウ</t>
    </rPh>
    <rPh sb="35" eb="37">
      <t>ハンイ</t>
    </rPh>
    <rPh sb="37" eb="38">
      <t>ナイ</t>
    </rPh>
    <rPh sb="48" eb="50">
      <t>キカイ</t>
    </rPh>
    <rPh sb="50" eb="51">
      <t>オヨ</t>
    </rPh>
    <rPh sb="52" eb="54">
      <t>デンキ</t>
    </rPh>
    <rPh sb="54" eb="56">
      <t>セツビ</t>
    </rPh>
    <rPh sb="58" eb="61">
      <t>ロウキュウカ</t>
    </rPh>
    <rPh sb="64" eb="66">
      <t>コショウ</t>
    </rPh>
    <rPh sb="76" eb="78">
      <t>コウシン</t>
    </rPh>
    <rPh sb="78" eb="80">
      <t>コウジ</t>
    </rPh>
    <rPh sb="80" eb="81">
      <t>トウ</t>
    </rPh>
    <rPh sb="82" eb="84">
      <t>ジュンジ</t>
    </rPh>
    <rPh sb="84" eb="85">
      <t>オコナ</t>
    </rPh>
    <phoneticPr fontId="4"/>
  </si>
  <si>
    <t>　簡易水道事業との経営統合後は各数値で優位となりましたが、人口減少により収入が減少傾向にあります。また、老朽化に伴う機械設備の不具合等が増加してきているため、順次更新工事を行っています。
　今後は、将来の水道事業規模等を見据えながら料金改定等を検討していきます。
　引き続き安定した収入の確保と経費削減に努めます。</t>
    <rPh sb="1" eb="3">
      <t>カンイ</t>
    </rPh>
    <rPh sb="3" eb="5">
      <t>スイドウ</t>
    </rPh>
    <rPh sb="5" eb="7">
      <t>ジギョウ</t>
    </rPh>
    <rPh sb="9" eb="11">
      <t>ケイエイ</t>
    </rPh>
    <rPh sb="11" eb="13">
      <t>トウゴウ</t>
    </rPh>
    <rPh sb="13" eb="14">
      <t>ゴ</t>
    </rPh>
    <rPh sb="15" eb="18">
      <t>カクスウチ</t>
    </rPh>
    <rPh sb="19" eb="21">
      <t>ユウイ</t>
    </rPh>
    <rPh sb="29" eb="31">
      <t>ジンコウ</t>
    </rPh>
    <rPh sb="31" eb="33">
      <t>ゲンショウ</t>
    </rPh>
    <rPh sb="36" eb="38">
      <t>シュウニュウ</t>
    </rPh>
    <rPh sb="39" eb="41">
      <t>ゲンショウ</t>
    </rPh>
    <rPh sb="41" eb="43">
      <t>ケイコウ</t>
    </rPh>
    <rPh sb="52" eb="55">
      <t>ロウキュウカ</t>
    </rPh>
    <rPh sb="56" eb="57">
      <t>トモナ</t>
    </rPh>
    <rPh sb="58" eb="60">
      <t>キカイ</t>
    </rPh>
    <rPh sb="60" eb="62">
      <t>セツビ</t>
    </rPh>
    <rPh sb="63" eb="66">
      <t>フグアイ</t>
    </rPh>
    <rPh sb="66" eb="67">
      <t>トウ</t>
    </rPh>
    <rPh sb="68" eb="70">
      <t>ゾウカ</t>
    </rPh>
    <rPh sb="79" eb="81">
      <t>ジュンジ</t>
    </rPh>
    <rPh sb="81" eb="83">
      <t>コウシン</t>
    </rPh>
    <rPh sb="83" eb="85">
      <t>コウジ</t>
    </rPh>
    <rPh sb="86" eb="87">
      <t>オコナ</t>
    </rPh>
    <rPh sb="95" eb="97">
      <t>コンゴ</t>
    </rPh>
    <rPh sb="99" eb="101">
      <t>ショウライ</t>
    </rPh>
    <rPh sb="102" eb="104">
      <t>スイドウ</t>
    </rPh>
    <rPh sb="104" eb="106">
      <t>ジギョウ</t>
    </rPh>
    <rPh sb="106" eb="108">
      <t>キボ</t>
    </rPh>
    <rPh sb="108" eb="109">
      <t>トウ</t>
    </rPh>
    <rPh sb="110" eb="112">
      <t>ミス</t>
    </rPh>
    <rPh sb="116" eb="118">
      <t>リョウキン</t>
    </rPh>
    <rPh sb="118" eb="120">
      <t>カイテイ</t>
    </rPh>
    <rPh sb="120" eb="121">
      <t>トウ</t>
    </rPh>
    <rPh sb="122" eb="124">
      <t>ケントウ</t>
    </rPh>
    <rPh sb="133" eb="134">
      <t>ヒ</t>
    </rPh>
    <rPh sb="135" eb="136">
      <t>ツヅ</t>
    </rPh>
    <rPh sb="137" eb="139">
      <t>アンテイ</t>
    </rPh>
    <rPh sb="141" eb="143">
      <t>シュウニュウ</t>
    </rPh>
    <rPh sb="144" eb="146">
      <t>カクホ</t>
    </rPh>
    <rPh sb="147" eb="149">
      <t>ケイヒ</t>
    </rPh>
    <rPh sb="149" eb="151">
      <t>サクゲン</t>
    </rPh>
    <rPh sb="152" eb="153">
      <t>ツト</t>
    </rPh>
    <phoneticPr fontId="4"/>
  </si>
  <si>
    <t>　経常収支比率は、簡易水道事業と統合後100％前後で運営しており比較的安定していますが、平均値より低いため引き続き経費削減に努めていきます。
　累積欠損金は、平成29年度に計上してから解消できていないため、料金改定の検討を含め解消を目指していきます。
　流動比率、企業債残高対給水収益は、企業債が減少していることから年々改善傾向です。
　このほか、給水原価・施設利用率は平均値より優位となっています。
　有収率は、漏水等により数値が悪化しています。</t>
    <rPh sb="1" eb="3">
      <t>ケイジョウ</t>
    </rPh>
    <rPh sb="3" eb="5">
      <t>シュウシ</t>
    </rPh>
    <rPh sb="5" eb="7">
      <t>ヒリツ</t>
    </rPh>
    <rPh sb="9" eb="11">
      <t>カンイ</t>
    </rPh>
    <rPh sb="11" eb="13">
      <t>スイドウ</t>
    </rPh>
    <rPh sb="13" eb="15">
      <t>ジギョウ</t>
    </rPh>
    <rPh sb="16" eb="18">
      <t>トウゴウ</t>
    </rPh>
    <rPh sb="18" eb="19">
      <t>ゴ</t>
    </rPh>
    <rPh sb="23" eb="25">
      <t>ゼンゴ</t>
    </rPh>
    <rPh sb="26" eb="28">
      <t>ウンエイ</t>
    </rPh>
    <rPh sb="32" eb="35">
      <t>ヒカクテキ</t>
    </rPh>
    <rPh sb="35" eb="37">
      <t>アンテイ</t>
    </rPh>
    <rPh sb="44" eb="47">
      <t>ヘイキンチ</t>
    </rPh>
    <rPh sb="49" eb="50">
      <t>ヒク</t>
    </rPh>
    <rPh sb="53" eb="54">
      <t>ヒ</t>
    </rPh>
    <rPh sb="55" eb="56">
      <t>ツヅ</t>
    </rPh>
    <rPh sb="57" eb="59">
      <t>ケイヒ</t>
    </rPh>
    <rPh sb="59" eb="61">
      <t>サクゲン</t>
    </rPh>
    <rPh sb="62" eb="63">
      <t>ツト</t>
    </rPh>
    <rPh sb="72" eb="74">
      <t>ルイセキ</t>
    </rPh>
    <rPh sb="74" eb="76">
      <t>ケッソン</t>
    </rPh>
    <rPh sb="76" eb="77">
      <t>キン</t>
    </rPh>
    <rPh sb="79" eb="81">
      <t>ヘイセイ</t>
    </rPh>
    <rPh sb="83" eb="85">
      <t>ネンド</t>
    </rPh>
    <rPh sb="86" eb="88">
      <t>ケイジョウ</t>
    </rPh>
    <rPh sb="92" eb="94">
      <t>カイショウ</t>
    </rPh>
    <rPh sb="103" eb="105">
      <t>リョウキン</t>
    </rPh>
    <rPh sb="105" eb="107">
      <t>カイテイ</t>
    </rPh>
    <rPh sb="108" eb="110">
      <t>ケントウ</t>
    </rPh>
    <rPh sb="111" eb="112">
      <t>フク</t>
    </rPh>
    <rPh sb="113" eb="115">
      <t>カイショウ</t>
    </rPh>
    <rPh sb="116" eb="118">
      <t>メザ</t>
    </rPh>
    <rPh sb="127" eb="129">
      <t>リュウドウ</t>
    </rPh>
    <rPh sb="129" eb="131">
      <t>ヒリツ</t>
    </rPh>
    <rPh sb="132" eb="134">
      <t>キギョウ</t>
    </rPh>
    <rPh sb="134" eb="135">
      <t>サイ</t>
    </rPh>
    <rPh sb="135" eb="137">
      <t>ザンダカ</t>
    </rPh>
    <rPh sb="137" eb="138">
      <t>タイ</t>
    </rPh>
    <rPh sb="138" eb="140">
      <t>キュウスイ</t>
    </rPh>
    <rPh sb="140" eb="142">
      <t>シュウエキ</t>
    </rPh>
    <rPh sb="144" eb="146">
      <t>キギョウ</t>
    </rPh>
    <rPh sb="146" eb="147">
      <t>サイ</t>
    </rPh>
    <rPh sb="148" eb="150">
      <t>ゲンショウ</t>
    </rPh>
    <rPh sb="158" eb="160">
      <t>ネンネン</t>
    </rPh>
    <rPh sb="160" eb="162">
      <t>カイゼン</t>
    </rPh>
    <rPh sb="162" eb="164">
      <t>ケイコウ</t>
    </rPh>
    <rPh sb="174" eb="176">
      <t>キュウスイ</t>
    </rPh>
    <rPh sb="176" eb="178">
      <t>ゲンカ</t>
    </rPh>
    <rPh sb="179" eb="181">
      <t>シセツ</t>
    </rPh>
    <rPh sb="181" eb="183">
      <t>リヨウ</t>
    </rPh>
    <rPh sb="183" eb="184">
      <t>リツ</t>
    </rPh>
    <rPh sb="185" eb="188">
      <t>ヘイキンチ</t>
    </rPh>
    <rPh sb="190" eb="192">
      <t>ユウイ</t>
    </rPh>
    <rPh sb="202" eb="204">
      <t>ユウシュウ</t>
    </rPh>
    <rPh sb="204" eb="205">
      <t>リツ</t>
    </rPh>
    <rPh sb="207" eb="209">
      <t>ロウスイ</t>
    </rPh>
    <rPh sb="209" eb="210">
      <t>トウ</t>
    </rPh>
    <rPh sb="213" eb="215">
      <t>スウチ</t>
    </rPh>
    <rPh sb="216" eb="218">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</si>
</sst>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0.36</c:v>
                </c:pt>
                <c:pt idx="2">
                  <c:v>0.37</c:v>
                </c:pt>
                <c:pt idx="3">
                  <c:v>0.25</c:v>
                </c:pt>
                <c:pt idx="4">
                  <c:v>0.45</c:v>
                </c:pt>
              </c:numCache>
            </c:numRef>
          </c:val>
          <c:extLst>
            <c:ext xmlns:c16="http://schemas.microsoft.com/office/drawing/2014/chart" uri="{C3380CC4-5D6E-409C-BE32-E72D297353CC}">
              <c16:uniqueId val="{00000000-ED6A-424A-BEB9-8D3CF75706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ED6A-424A-BEB9-8D3CF75706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63.27</c:v>
                </c:pt>
                <c:pt idx="1">
                  <c:v>62</c:v>
                </c:pt>
                <c:pt idx="2">
                  <c:v>61.61</c:v>
                </c:pt>
                <c:pt idx="3">
                  <c:v>61.15</c:v>
                </c:pt>
                <c:pt idx="4">
                  <c:v>59.45</c:v>
                </c:pt>
              </c:numCache>
            </c:numRef>
          </c:val>
          <c:extLst>
            <c:ext xmlns:c16="http://schemas.microsoft.com/office/drawing/2014/chart" uri="{C3380CC4-5D6E-409C-BE32-E72D297353CC}">
              <c16:uniqueId val="{00000000-AE75-4416-BDB0-DD5BA65105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AE75-4416-BDB0-DD5BA65105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78.41</c:v>
                </c:pt>
                <c:pt idx="1">
                  <c:v>78.430000000000007</c:v>
                </c:pt>
                <c:pt idx="2">
                  <c:v>79.02</c:v>
                </c:pt>
                <c:pt idx="3">
                  <c:v>77.63</c:v>
                </c:pt>
                <c:pt idx="4">
                  <c:v>77.2</c:v>
                </c:pt>
              </c:numCache>
            </c:numRef>
          </c:val>
          <c:extLst>
            <c:ext xmlns:c16="http://schemas.microsoft.com/office/drawing/2014/chart" uri="{C3380CC4-5D6E-409C-BE32-E72D297353CC}">
              <c16:uniqueId val="{00000000-2490-4CF7-9417-6FE43BFB4B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2490-4CF7-9417-6FE43BFB4B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100.4</c:v>
                </c:pt>
                <c:pt idx="1">
                  <c:v>96.49</c:v>
                </c:pt>
                <c:pt idx="2">
                  <c:v>102</c:v>
                </c:pt>
                <c:pt idx="3">
                  <c:v>100.02</c:v>
                </c:pt>
                <c:pt idx="4">
                  <c:v>100.9</c:v>
                </c:pt>
              </c:numCache>
            </c:numRef>
          </c:val>
          <c:extLst>
            <c:ext xmlns:c16="http://schemas.microsoft.com/office/drawing/2014/chart" uri="{C3380CC4-5D6E-409C-BE32-E72D297353CC}">
              <c16:uniqueId val="{00000000-8588-464A-B528-5585B1264FB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8588-464A-B528-5585B1264FB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41.45</c:v>
                </c:pt>
                <c:pt idx="1">
                  <c:v>43.53</c:v>
                </c:pt>
                <c:pt idx="2">
                  <c:v>45.75</c:v>
                </c:pt>
                <c:pt idx="3">
                  <c:v>47.79</c:v>
                </c:pt>
                <c:pt idx="4">
                  <c:v>49.79</c:v>
                </c:pt>
              </c:numCache>
            </c:numRef>
          </c:val>
          <c:extLst>
            <c:ext xmlns:c16="http://schemas.microsoft.com/office/drawing/2014/chart" uri="{C3380CC4-5D6E-409C-BE32-E72D297353CC}">
              <c16:uniqueId val="{00000000-38D5-41F8-8BE0-087DF2089B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38D5-41F8-8BE0-087DF2089B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C4-4BA0-BF24-63FC3E4658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4CC4-4BA0-BF24-63FC3E4658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48.77</c:v>
                </c:pt>
                <c:pt idx="1">
                  <c:v>51.82</c:v>
                </c:pt>
                <c:pt idx="2">
                  <c:v>48.14</c:v>
                </c:pt>
                <c:pt idx="3">
                  <c:v>46.88</c:v>
                </c:pt>
                <c:pt idx="4">
                  <c:v>46.02</c:v>
                </c:pt>
              </c:numCache>
            </c:numRef>
          </c:val>
          <c:extLst>
            <c:ext xmlns:c16="http://schemas.microsoft.com/office/drawing/2014/chart" uri="{C3380CC4-5D6E-409C-BE32-E72D297353CC}">
              <c16:uniqueId val="{00000000-616D-4A2B-8B95-E719D10954E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616D-4A2B-8B95-E719D10954E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55.78</c:v>
                </c:pt>
                <c:pt idx="1">
                  <c:v>66.34</c:v>
                </c:pt>
                <c:pt idx="2">
                  <c:v>122.8</c:v>
                </c:pt>
                <c:pt idx="3">
                  <c:v>139.52000000000001</c:v>
                </c:pt>
                <c:pt idx="4">
                  <c:v>248.6</c:v>
                </c:pt>
              </c:numCache>
            </c:numRef>
          </c:val>
          <c:extLst>
            <c:ext xmlns:c16="http://schemas.microsoft.com/office/drawing/2014/chart" uri="{C3380CC4-5D6E-409C-BE32-E72D297353CC}">
              <c16:uniqueId val="{00000000-9BB5-4B89-8A17-40A0265794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9BB5-4B89-8A17-40A0265794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458.18</c:v>
                </c:pt>
                <c:pt idx="1">
                  <c:v>409.69</c:v>
                </c:pt>
                <c:pt idx="2">
                  <c:v>345.77</c:v>
                </c:pt>
                <c:pt idx="3">
                  <c:v>313.89999999999998</c:v>
                </c:pt>
                <c:pt idx="4">
                  <c:v>286.39</c:v>
                </c:pt>
              </c:numCache>
            </c:numRef>
          </c:val>
          <c:extLst>
            <c:ext xmlns:c16="http://schemas.microsoft.com/office/drawing/2014/chart" uri="{C3380CC4-5D6E-409C-BE32-E72D297353CC}">
              <c16:uniqueId val="{00000000-1091-4F83-B983-3A7027438E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1091-4F83-B983-3A7027438E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90.56</c:v>
                </c:pt>
                <c:pt idx="1">
                  <c:v>86.87</c:v>
                </c:pt>
                <c:pt idx="2">
                  <c:v>94.28</c:v>
                </c:pt>
                <c:pt idx="3">
                  <c:v>93.22</c:v>
                </c:pt>
                <c:pt idx="4">
                  <c:v>94.53</c:v>
                </c:pt>
              </c:numCache>
            </c:numRef>
          </c:val>
          <c:extLst>
            <c:ext xmlns:c16="http://schemas.microsoft.com/office/drawing/2014/chart" uri="{C3380CC4-5D6E-409C-BE32-E72D297353CC}">
              <c16:uniqueId val="{00000000-3373-46FD-A04A-2C6C9D0739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3373-46FD-A04A-2C6C9D0739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184.63</c:v>
                </c:pt>
                <c:pt idx="1">
                  <c:v>192.88</c:v>
                </c:pt>
                <c:pt idx="2">
                  <c:v>178</c:v>
                </c:pt>
                <c:pt idx="3">
                  <c:v>181.14</c:v>
                </c:pt>
                <c:pt idx="4">
                  <c:v>179.62</c:v>
                </c:pt>
              </c:numCache>
            </c:numRef>
          </c:val>
          <c:extLst>
            <c:ext xmlns:c16="http://schemas.microsoft.com/office/drawing/2014/chart" uri="{C3380CC4-5D6E-409C-BE32-E72D297353CC}">
              <c16:uniqueId val="{00000000-3DCC-429A-8ED7-8FA48138EA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3DCC-429A-8ED7-8FA48138EA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秋田県　三種町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15020</v>
      </c>
      <c r="AM8" s="45"/>
      <c r="AN8" s="45"/>
      <c r="AO8" s="45"/>
      <c r="AP8" s="45"/>
      <c r="AQ8" s="45"/>
      <c r="AR8" s="45"/>
      <c r="AS8" s="45"/>
      <c r="AT8" s="46">
        <f>データ!$S$6</f>
        <v>247.98</v>
      </c>
      <c r="AU8" s="47"/>
      <c r="AV8" s="47"/>
      <c r="AW8" s="47"/>
      <c r="AX8" s="47"/>
      <c r="AY8" s="47"/>
      <c r="AZ8" s="47"/>
      <c r="BA8" s="47"/>
      <c r="BB8" s="48">
        <f>データ!$T$6</f>
        <v>60.57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79.62</v>
      </c>
      <c r="J10" s="47"/>
      <c r="K10" s="47"/>
      <c r="L10" s="47"/>
      <c r="M10" s="47"/>
      <c r="N10" s="47"/>
      <c r="O10" s="81"/>
      <c r="P10" s="48">
        <f>データ!$P$6</f>
        <v>73.680000000000007</v>
      </c>
      <c r="Q10" s="48"/>
      <c r="R10" s="48"/>
      <c r="S10" s="48"/>
      <c r="T10" s="48"/>
      <c r="U10" s="48"/>
      <c r="V10" s="48"/>
      <c r="W10" s="45">
        <f>データ!$Q$6</f>
        <v>3367</v>
      </c>
      <c r="X10" s="45"/>
      <c r="Y10" s="45"/>
      <c r="Z10" s="45"/>
      <c r="AA10" s="45"/>
      <c r="AB10" s="45"/>
      <c r="AC10" s="45"/>
      <c r="AD10" s="2"/>
      <c r="AE10" s="2"/>
      <c r="AF10" s="2"/>
      <c r="AG10" s="2"/>
      <c r="AH10" s="2"/>
      <c r="AI10" s="2"/>
      <c r="AJ10" s="2"/>
      <c r="AK10" s="2"/>
      <c r="AL10" s="45">
        <f>データ!$U$6</f>
        <v>10978</v>
      </c>
      <c r="AM10" s="45"/>
      <c r="AN10" s="45"/>
      <c r="AO10" s="45"/>
      <c r="AP10" s="45"/>
      <c r="AQ10" s="45"/>
      <c r="AR10" s="45"/>
      <c r="AS10" s="45"/>
      <c r="AT10" s="46">
        <f>データ!$V$6</f>
        <v>17.559999999999999</v>
      </c>
      <c r="AU10" s="47"/>
      <c r="AV10" s="47"/>
      <c r="AW10" s="47"/>
      <c r="AX10" s="47"/>
      <c r="AY10" s="47"/>
      <c r="AZ10" s="47"/>
      <c r="BA10" s="47"/>
      <c r="BB10" s="48">
        <f>データ!$W$6</f>
        <v>625.16999999999996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DS2Bc1PpBBnA8ge2hcFQpSYdnKdfGAbZtqPivBTfYqxT8tsuD3JkarqPAuLyO1B46bUsYHpLJz+XDesvigLZA==" saltValue="YwN32B+m/XqHPySvUsYI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53481</v>
      </c>
      <c r="D6" s="20">
        <f t="shared" si="3"/>
        <v>46</v>
      </c>
      <c r="E6" s="20">
        <f t="shared" si="3"/>
        <v>1</v>
      </c>
      <c r="F6" s="20">
        <f t="shared" si="3"/>
        <v>0</v>
      </c>
      <c r="G6" s="20">
        <f t="shared" si="3"/>
        <v>1</v>
      </c>
      <c r="H6" s="20" t="str">
        <f t="shared" si="3"/>
        <v>秋田県　三種町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79.62</v>
      </c>
      <c r="P6" s="21">
        <f t="shared" si="3"/>
        <v>73.680000000000007</v>
      </c>
      <c r="Q6" s="21">
        <f t="shared" si="3"/>
        <v>3367</v>
      </c>
      <c r="R6" s="21">
        <f t="shared" si="3"/>
        <v>15020</v>
      </c>
      <c r="S6" s="21">
        <f t="shared" si="3"/>
        <v>247.98</v>
      </c>
      <c r="T6" s="21">
        <f t="shared" si="3"/>
        <v>60.57</v>
      </c>
      <c r="U6" s="21">
        <f t="shared" si="3"/>
        <v>10978</v>
      </c>
      <c r="V6" s="21">
        <f t="shared" si="3"/>
        <v>17.559999999999999</v>
      </c>
      <c r="W6" s="21">
        <f t="shared" si="3"/>
        <v>625.16999999999996</v>
      </c>
      <c r="X6" s="22">
        <f>IF(X7="",NA(),X7)</f>
        <v>100.4</v>
      </c>
      <c r="Y6" s="22">
        <f t="shared" ref="Y6:AG6" si="4">IF(Y7="",NA(),Y7)</f>
        <v>96.49</v>
      </c>
      <c r="Z6" s="22">
        <f t="shared" si="4"/>
        <v>102</v>
      </c>
      <c r="AA6" s="22">
        <f t="shared" si="4"/>
        <v>100.02</v>
      </c>
      <c r="AB6" s="22">
        <f t="shared" si="4"/>
        <v>100.9</v>
      </c>
      <c r="AC6" s="22">
        <f t="shared" si="4"/>
        <v>108.76</v>
      </c>
      <c r="AD6" s="22">
        <f t="shared" si="4"/>
        <v>108.46</v>
      </c>
      <c r="AE6" s="22">
        <f t="shared" si="4"/>
        <v>109.02</v>
      </c>
      <c r="AF6" s="22">
        <f t="shared" si="4"/>
        <v>107.81</v>
      </c>
      <c r="AG6" s="22">
        <f t="shared" si="4"/>
        <v>107.21</v>
      </c>
      <c r="AH6" s="21" t="str">
        <f>IF(AH7="","",IF(AH7="-","【-】","【"&amp;SUBSTITUTE(TEXT(AH7,"#,##0.00"),"-","△")&amp;"】"))</f>
        <v>【108.70】</v>
      </c>
      <c r="AI6" s="22">
        <f>IF(AI7="",NA(),AI7)</f>
        <v>48.77</v>
      </c>
      <c r="AJ6" s="22">
        <f t="shared" ref="AJ6:AR6" si="5">IF(AJ7="",NA(),AJ7)</f>
        <v>51.82</v>
      </c>
      <c r="AK6" s="22">
        <f t="shared" si="5"/>
        <v>48.14</v>
      </c>
      <c r="AL6" s="22">
        <f t="shared" si="5"/>
        <v>46.88</v>
      </c>
      <c r="AM6" s="22">
        <f t="shared" si="5"/>
        <v>46.02</v>
      </c>
      <c r="AN6" s="22">
        <f t="shared" si="5"/>
        <v>7.48</v>
      </c>
      <c r="AO6" s="22">
        <f t="shared" si="5"/>
        <v>11.94</v>
      </c>
      <c r="AP6" s="22">
        <f t="shared" si="5"/>
        <v>11</v>
      </c>
      <c r="AQ6" s="22">
        <f t="shared" si="5"/>
        <v>8.86</v>
      </c>
      <c r="AR6" s="22">
        <f t="shared" si="5"/>
        <v>7.65</v>
      </c>
      <c r="AS6" s="21" t="str">
        <f>IF(AS7="","",IF(AS7="-","【-】","【"&amp;SUBSTITUTE(TEXT(AS7,"#,##0.00"),"-","△")&amp;"】"))</f>
        <v>【1.34】</v>
      </c>
      <c r="AT6" s="22">
        <f>IF(AT7="",NA(),AT7)</f>
        <v>55.78</v>
      </c>
      <c r="AU6" s="22">
        <f t="shared" ref="AU6:BC6" si="6">IF(AU7="",NA(),AU7)</f>
        <v>66.34</v>
      </c>
      <c r="AV6" s="22">
        <f t="shared" si="6"/>
        <v>122.8</v>
      </c>
      <c r="AW6" s="22">
        <f t="shared" si="6"/>
        <v>139.52000000000001</v>
      </c>
      <c r="AX6" s="22">
        <f t="shared" si="6"/>
        <v>248.6</v>
      </c>
      <c r="AY6" s="22">
        <f t="shared" si="6"/>
        <v>359.7</v>
      </c>
      <c r="AZ6" s="22">
        <f t="shared" si="6"/>
        <v>362.93</v>
      </c>
      <c r="BA6" s="22">
        <f t="shared" si="6"/>
        <v>371.81</v>
      </c>
      <c r="BB6" s="22">
        <f t="shared" si="6"/>
        <v>384.23</v>
      </c>
      <c r="BC6" s="22">
        <f t="shared" si="6"/>
        <v>364.3</v>
      </c>
      <c r="BD6" s="21" t="str">
        <f>IF(BD7="","",IF(BD7="-","【-】","【"&amp;SUBSTITUTE(TEXT(BD7,"#,##0.00"),"-","△")&amp;"】"))</f>
        <v>【252.29】</v>
      </c>
      <c r="BE6" s="22">
        <f>IF(BE7="",NA(),BE7)</f>
        <v>458.18</v>
      </c>
      <c r="BF6" s="22">
        <f t="shared" ref="BF6:BN6" si="7">IF(BF7="",NA(),BF7)</f>
        <v>409.69</v>
      </c>
      <c r="BG6" s="22">
        <f t="shared" si="7"/>
        <v>345.77</v>
      </c>
      <c r="BH6" s="22">
        <f t="shared" si="7"/>
        <v>313.89999999999998</v>
      </c>
      <c r="BI6" s="22">
        <f t="shared" si="7"/>
        <v>286.39</v>
      </c>
      <c r="BJ6" s="22">
        <f t="shared" si="7"/>
        <v>447.01</v>
      </c>
      <c r="BK6" s="22">
        <f t="shared" si="7"/>
        <v>439.05</v>
      </c>
      <c r="BL6" s="22">
        <f t="shared" si="7"/>
        <v>465.85</v>
      </c>
      <c r="BM6" s="22">
        <f t="shared" si="7"/>
        <v>439.43</v>
      </c>
      <c r="BN6" s="22">
        <f t="shared" si="7"/>
        <v>438.41</v>
      </c>
      <c r="BO6" s="21" t="str">
        <f>IF(BO7="","",IF(BO7="-","【-】","【"&amp;SUBSTITUTE(TEXT(BO7,"#,##0.00"),"-","△")&amp;"】"))</f>
        <v>【268.07】</v>
      </c>
      <c r="BP6" s="22">
        <f>IF(BP7="",NA(),BP7)</f>
        <v>90.56</v>
      </c>
      <c r="BQ6" s="22">
        <f t="shared" ref="BQ6:BY6" si="8">IF(BQ7="",NA(),BQ7)</f>
        <v>86.87</v>
      </c>
      <c r="BR6" s="22">
        <f t="shared" si="8"/>
        <v>94.28</v>
      </c>
      <c r="BS6" s="22">
        <f t="shared" si="8"/>
        <v>93.22</v>
      </c>
      <c r="BT6" s="22">
        <f t="shared" si="8"/>
        <v>94.53</v>
      </c>
      <c r="BU6" s="22">
        <f t="shared" si="8"/>
        <v>95.81</v>
      </c>
      <c r="BV6" s="22">
        <f t="shared" si="8"/>
        <v>95.26</v>
      </c>
      <c r="BW6" s="22">
        <f t="shared" si="8"/>
        <v>92.39</v>
      </c>
      <c r="BX6" s="22">
        <f t="shared" si="8"/>
        <v>94.41</v>
      </c>
      <c r="BY6" s="22">
        <f t="shared" si="8"/>
        <v>90.96</v>
      </c>
      <c r="BZ6" s="21" t="str">
        <f>IF(BZ7="","",IF(BZ7="-","【-】","【"&amp;SUBSTITUTE(TEXT(BZ7,"#,##0.00"),"-","△")&amp;"】"))</f>
        <v>【97.47】</v>
      </c>
      <c r="CA6" s="22">
        <f>IF(CA7="",NA(),CA7)</f>
        <v>184.63</v>
      </c>
      <c r="CB6" s="22">
        <f t="shared" ref="CB6:CJ6" si="9">IF(CB7="",NA(),CB7)</f>
        <v>192.88</v>
      </c>
      <c r="CC6" s="22">
        <f t="shared" si="9"/>
        <v>178</v>
      </c>
      <c r="CD6" s="22">
        <f t="shared" si="9"/>
        <v>181.14</v>
      </c>
      <c r="CE6" s="22">
        <f t="shared" si="9"/>
        <v>179.62</v>
      </c>
      <c r="CF6" s="22">
        <f t="shared" si="9"/>
        <v>189.58</v>
      </c>
      <c r="CG6" s="22">
        <f t="shared" si="9"/>
        <v>192.82</v>
      </c>
      <c r="CH6" s="22">
        <f t="shared" si="9"/>
        <v>192.98</v>
      </c>
      <c r="CI6" s="22">
        <f t="shared" si="9"/>
        <v>192.13</v>
      </c>
      <c r="CJ6" s="22">
        <f t="shared" si="9"/>
        <v>197.04</v>
      </c>
      <c r="CK6" s="21" t="str">
        <f>IF(CK7="","",IF(CK7="-","【-】","【"&amp;SUBSTITUTE(TEXT(CK7,"#,##0.00"),"-","△")&amp;"】"))</f>
        <v>【174.75】</v>
      </c>
      <c r="CL6" s="22">
        <f>IF(CL7="",NA(),CL7)</f>
        <v>63.27</v>
      </c>
      <c r="CM6" s="22">
        <f t="shared" ref="CM6:CU6" si="10">IF(CM7="",NA(),CM7)</f>
        <v>62</v>
      </c>
      <c r="CN6" s="22">
        <f t="shared" si="10"/>
        <v>61.61</v>
      </c>
      <c r="CO6" s="22">
        <f t="shared" si="10"/>
        <v>61.15</v>
      </c>
      <c r="CP6" s="22">
        <f t="shared" si="10"/>
        <v>59.45</v>
      </c>
      <c r="CQ6" s="22">
        <f t="shared" si="10"/>
        <v>55.22</v>
      </c>
      <c r="CR6" s="22">
        <f t="shared" si="10"/>
        <v>54.05</v>
      </c>
      <c r="CS6" s="22">
        <f t="shared" si="10"/>
        <v>54.43</v>
      </c>
      <c r="CT6" s="22">
        <f t="shared" si="10"/>
        <v>53.87</v>
      </c>
      <c r="CU6" s="22">
        <f t="shared" si="10"/>
        <v>54.49</v>
      </c>
      <c r="CV6" s="21" t="str">
        <f>IF(CV7="","",IF(CV7="-","【-】","【"&amp;SUBSTITUTE(TEXT(CV7,"#,##0.00"),"-","△")&amp;"】"))</f>
        <v>【59.97】</v>
      </c>
      <c r="CW6" s="22">
        <f>IF(CW7="",NA(),CW7)</f>
        <v>78.41</v>
      </c>
      <c r="CX6" s="22">
        <f t="shared" ref="CX6:DF6" si="11">IF(CX7="",NA(),CX7)</f>
        <v>78.430000000000007</v>
      </c>
      <c r="CY6" s="22">
        <f t="shared" si="11"/>
        <v>79.02</v>
      </c>
      <c r="CZ6" s="22">
        <f t="shared" si="11"/>
        <v>77.63</v>
      </c>
      <c r="DA6" s="22">
        <f t="shared" si="11"/>
        <v>77.2</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41.45</v>
      </c>
      <c r="DI6" s="22">
        <f t="shared" ref="DI6:DQ6" si="12">IF(DI7="",NA(),DI7)</f>
        <v>43.53</v>
      </c>
      <c r="DJ6" s="22">
        <f t="shared" si="12"/>
        <v>45.75</v>
      </c>
      <c r="DK6" s="22">
        <f t="shared" si="12"/>
        <v>47.79</v>
      </c>
      <c r="DL6" s="22">
        <f t="shared" si="12"/>
        <v>49.79</v>
      </c>
      <c r="DM6" s="22">
        <f t="shared" si="12"/>
        <v>47.97</v>
      </c>
      <c r="DN6" s="22">
        <f t="shared" si="12"/>
        <v>49.12</v>
      </c>
      <c r="DO6" s="22">
        <f t="shared" si="12"/>
        <v>49.39</v>
      </c>
      <c r="DP6" s="22">
        <f t="shared" si="12"/>
        <v>50.75</v>
      </c>
      <c r="DQ6" s="22">
        <f t="shared" si="12"/>
        <v>51.72</v>
      </c>
      <c r="DR6" s="21" t="str">
        <f>IF(DR7="","",IF(DR7="-","【-】","【"&amp;SUBSTITUTE(TEXT(DR7,"#,##0.00"),"-","△")&amp;"】"))</f>
        <v>【51.51】</v>
      </c>
      <c r="DS6" s="21">
        <f>IF(DS7="",NA(),DS7)</f>
        <v>0</v>
      </c>
      <c r="DT6" s="21">
        <f t="shared" ref="DT6:EB6" si="13">IF(DT7="",NA(),DT7)</f>
        <v>0</v>
      </c>
      <c r="DU6" s="21">
        <f t="shared" si="13"/>
        <v>0</v>
      </c>
      <c r="DV6" s="21">
        <f t="shared" si="13"/>
        <v>0</v>
      </c>
      <c r="DW6" s="21">
        <f t="shared" si="13"/>
        <v>0</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2">
        <f t="shared" ref="EE6:EM6" si="14">IF(EE7="",NA(),EE7)</f>
        <v>0.36</v>
      </c>
      <c r="EF6" s="22">
        <f t="shared" si="14"/>
        <v>0.37</v>
      </c>
      <c r="EG6" s="22">
        <f t="shared" si="14"/>
        <v>0.25</v>
      </c>
      <c r="EH6" s="22">
        <f t="shared" si="14"/>
        <v>0.45</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53481</v>
      </c>
      <c r="D7" s="24">
        <v>46</v>
      </c>
      <c r="E7" s="24">
        <v>1</v>
      </c>
      <c r="F7" s="24">
        <v>0</v>
      </c>
      <c r="G7" s="24">
        <v>1</v>
      </c>
      <c r="H7" s="24" t="s">
        <v>93</v>
      </c>
      <c r="I7" s="24" t="s">
        <v>94</v>
      </c>
      <c r="J7" s="24" t="s">
        <v>95</v>
      </c>
      <c r="K7" s="24" t="s">
        <v>96</v>
      </c>
      <c r="L7" s="24" t="s">
        <v>97</v>
      </c>
      <c r="M7" s="24" t="s">
        <v>98</v>
      </c>
      <c r="N7" s="25" t="s">
        <v>99</v>
      </c>
      <c r="O7" s="25">
        <v>79.62</v>
      </c>
      <c r="P7" s="25">
        <v>73.680000000000007</v>
      </c>
      <c r="Q7" s="25">
        <v>3367</v>
      </c>
      <c r="R7" s="25">
        <v>15020</v>
      </c>
      <c r="S7" s="25">
        <v>247.98</v>
      </c>
      <c r="T7" s="25">
        <v>60.57</v>
      </c>
      <c r="U7" s="25">
        <v>10978</v>
      </c>
      <c r="V7" s="25">
        <v>17.559999999999999</v>
      </c>
      <c r="W7" s="25">
        <v>625.16999999999996</v>
      </c>
      <c r="X7" s="25">
        <v>100.4</v>
      </c>
      <c r="Y7" s="25">
        <v>96.49</v>
      </c>
      <c r="Z7" s="25">
        <v>102</v>
      </c>
      <c r="AA7" s="25">
        <v>100.02</v>
      </c>
      <c r="AB7" s="25">
        <v>100.9</v>
      </c>
      <c r="AC7" s="25">
        <v>108.76</v>
      </c>
      <c r="AD7" s="25">
        <v>108.46</v>
      </c>
      <c r="AE7" s="25">
        <v>109.02</v>
      </c>
      <c r="AF7" s="25">
        <v>107.81</v>
      </c>
      <c r="AG7" s="25">
        <v>107.21</v>
      </c>
      <c r="AH7" s="25">
        <v>108.7</v>
      </c>
      <c r="AI7" s="25">
        <v>48.77</v>
      </c>
      <c r="AJ7" s="25">
        <v>51.82</v>
      </c>
      <c r="AK7" s="25">
        <v>48.14</v>
      </c>
      <c r="AL7" s="25">
        <v>46.88</v>
      </c>
      <c r="AM7" s="25">
        <v>46.02</v>
      </c>
      <c r="AN7" s="25">
        <v>7.48</v>
      </c>
      <c r="AO7" s="25">
        <v>11.94</v>
      </c>
      <c r="AP7" s="25">
        <v>11</v>
      </c>
      <c r="AQ7" s="25">
        <v>8.86</v>
      </c>
      <c r="AR7" s="25">
        <v>7.65</v>
      </c>
      <c r="AS7" s="25">
        <v>1.34</v>
      </c>
      <c r="AT7" s="25">
        <v>55.78</v>
      </c>
      <c r="AU7" s="25">
        <v>66.34</v>
      </c>
      <c r="AV7" s="25">
        <v>122.8</v>
      </c>
      <c r="AW7" s="25">
        <v>139.52000000000001</v>
      </c>
      <c r="AX7" s="25">
        <v>248.6</v>
      </c>
      <c r="AY7" s="25">
        <v>359.7</v>
      </c>
      <c r="AZ7" s="25">
        <v>362.93</v>
      </c>
      <c r="BA7" s="25">
        <v>371.81</v>
      </c>
      <c r="BB7" s="25">
        <v>384.23</v>
      </c>
      <c r="BC7" s="25">
        <v>364.3</v>
      </c>
      <c r="BD7" s="25">
        <v>252.29</v>
      </c>
      <c r="BE7" s="25">
        <v>458.18</v>
      </c>
      <c r="BF7" s="25">
        <v>409.69</v>
      </c>
      <c r="BG7" s="25">
        <v>345.77</v>
      </c>
      <c r="BH7" s="25">
        <v>313.89999999999998</v>
      </c>
      <c r="BI7" s="25">
        <v>286.39</v>
      </c>
      <c r="BJ7" s="25">
        <v>447.01</v>
      </c>
      <c r="BK7" s="25">
        <v>439.05</v>
      </c>
      <c r="BL7" s="25">
        <v>465.85</v>
      </c>
      <c r="BM7" s="25">
        <v>439.43</v>
      </c>
      <c r="BN7" s="25">
        <v>438.41</v>
      </c>
      <c r="BO7" s="25">
        <v>268.07</v>
      </c>
      <c r="BP7" s="25">
        <v>90.56</v>
      </c>
      <c r="BQ7" s="25">
        <v>86.87</v>
      </c>
      <c r="BR7" s="25">
        <v>94.28</v>
      </c>
      <c r="BS7" s="25">
        <v>93.22</v>
      </c>
      <c r="BT7" s="25">
        <v>94.53</v>
      </c>
      <c r="BU7" s="25">
        <v>95.81</v>
      </c>
      <c r="BV7" s="25">
        <v>95.26</v>
      </c>
      <c r="BW7" s="25">
        <v>92.39</v>
      </c>
      <c r="BX7" s="25">
        <v>94.41</v>
      </c>
      <c r="BY7" s="25">
        <v>90.96</v>
      </c>
      <c r="BZ7" s="25">
        <v>97.47</v>
      </c>
      <c r="CA7" s="25">
        <v>184.63</v>
      </c>
      <c r="CB7" s="25">
        <v>192.88</v>
      </c>
      <c r="CC7" s="25">
        <v>178</v>
      </c>
      <c r="CD7" s="25">
        <v>181.14</v>
      </c>
      <c r="CE7" s="25">
        <v>179.62</v>
      </c>
      <c r="CF7" s="25">
        <v>189.58</v>
      </c>
      <c r="CG7" s="25">
        <v>192.82</v>
      </c>
      <c r="CH7" s="25">
        <v>192.98</v>
      </c>
      <c r="CI7" s="25">
        <v>192.13</v>
      </c>
      <c r="CJ7" s="25">
        <v>197.04</v>
      </c>
      <c r="CK7" s="25">
        <v>174.75</v>
      </c>
      <c r="CL7" s="25">
        <v>63.27</v>
      </c>
      <c r="CM7" s="25">
        <v>62</v>
      </c>
      <c r="CN7" s="25">
        <v>61.61</v>
      </c>
      <c r="CO7" s="25">
        <v>61.15</v>
      </c>
      <c r="CP7" s="25">
        <v>59.45</v>
      </c>
      <c r="CQ7" s="25">
        <v>55.22</v>
      </c>
      <c r="CR7" s="25">
        <v>54.05</v>
      </c>
      <c r="CS7" s="25">
        <v>54.43</v>
      </c>
      <c r="CT7" s="25">
        <v>53.87</v>
      </c>
      <c r="CU7" s="25">
        <v>54.49</v>
      </c>
      <c r="CV7" s="25">
        <v>59.97</v>
      </c>
      <c r="CW7" s="25">
        <v>78.41</v>
      </c>
      <c r="CX7" s="25">
        <v>78.430000000000007</v>
      </c>
      <c r="CY7" s="25">
        <v>79.02</v>
      </c>
      <c r="CZ7" s="25">
        <v>77.63</v>
      </c>
      <c r="DA7" s="25">
        <v>77.2</v>
      </c>
      <c r="DB7" s="25">
        <v>80.930000000000007</v>
      </c>
      <c r="DC7" s="25">
        <v>80.510000000000005</v>
      </c>
      <c r="DD7" s="25">
        <v>79.44</v>
      </c>
      <c r="DE7" s="25">
        <v>79.489999999999995</v>
      </c>
      <c r="DF7" s="25">
        <v>78.8</v>
      </c>
      <c r="DG7" s="25">
        <v>89.76</v>
      </c>
      <c r="DH7" s="25">
        <v>41.45</v>
      </c>
      <c r="DI7" s="25">
        <v>43.53</v>
      </c>
      <c r="DJ7" s="25">
        <v>45.75</v>
      </c>
      <c r="DK7" s="25">
        <v>47.79</v>
      </c>
      <c r="DL7" s="25">
        <v>49.79</v>
      </c>
      <c r="DM7" s="25">
        <v>47.97</v>
      </c>
      <c r="DN7" s="25">
        <v>49.12</v>
      </c>
      <c r="DO7" s="25">
        <v>49.39</v>
      </c>
      <c r="DP7" s="25">
        <v>50.75</v>
      </c>
      <c r="DQ7" s="25">
        <v>51.72</v>
      </c>
      <c r="DR7" s="25">
        <v>51.51</v>
      </c>
      <c r="DS7" s="25">
        <v>0</v>
      </c>
      <c r="DT7" s="25">
        <v>0</v>
      </c>
      <c r="DU7" s="25">
        <v>0</v>
      </c>
      <c r="DV7" s="25">
        <v>0</v>
      </c>
      <c r="DW7" s="25">
        <v>0</v>
      </c>
      <c r="DX7" s="25">
        <v>15.33</v>
      </c>
      <c r="DY7" s="25">
        <v>16.760000000000002</v>
      </c>
      <c r="DZ7" s="25">
        <v>18.57</v>
      </c>
      <c r="EA7" s="25">
        <v>21.14</v>
      </c>
      <c r="EB7" s="25">
        <v>22.12</v>
      </c>
      <c r="EC7" s="25">
        <v>23.75</v>
      </c>
      <c r="ED7" s="25">
        <v>0</v>
      </c>
      <c r="EE7" s="25">
        <v>0.36</v>
      </c>
      <c r="EF7" s="25">
        <v>0.37</v>
      </c>
      <c r="EG7" s="25">
        <v>0.25</v>
      </c>
      <c r="EH7" s="25">
        <v>0.45</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dcterms:created xsi:type="dcterms:W3CDTF">2023-12-05T00:48:58Z</dcterms:created>
  <dcterms:modified xsi:type="dcterms:W3CDTF">2024-01-24T06:09:44Z</dcterms:modified>
  <cp:category/>
</cp:coreProperties>
</file>