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GRdYFXHro7sbgsN0qfIOCT+e+nzrCUepVv2wDgLhi+csNlRhc866DinF31ldpWL7w2ygEh300XzL0xOVjuoTw==" workbookSaltValue="l9iibo5LQ8Bxv7v5PVVVUQ=="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<sst xmlns="http://schemas.openxmlformats.org/spreadsheetml/2006/main" xmlns:r="http://schemas.openxmlformats.org/officeDocument/2006/relationships" count="111" uniqueCount="111">
  <si>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</si>
  <si>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</si>
  <si>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</si>
  <si>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</si>
  <si>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</si>
  <si>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</si>
  <si>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</si>
  <si>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</si>
  <si>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</si>
  <si>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</si>
  <si>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</si>
  <si>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</si>
  <si>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</si>
  <si>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</si>
  <si>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</si>
  <si>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</si>
  <si>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</si>
  <si>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</si>
  <si>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</si>
  <si>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</si>
  <si>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</si>
  <si>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</si>
  <si>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</si>
  <si>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</si>
  <si>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</si>
  <si>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</si>
  <si>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</si>
  <si>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</si>
  <si>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</si>
  <si>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</si>
  <si>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</si>
  <si>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</si>
  <si>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</si>
  <si>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</si>
  <si>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</si>
  <si>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</si>
  <si>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</si>
  <si>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</si>
  <si>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</si>
  <si>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</si>
  <si>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</si>
  <si>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</si>
  <si>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</si>
  <si>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</si>
  <si>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</si>
  <si>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</si>
  <si>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</si>
  <si>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</si>
  <si>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</si>
  <si>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</si>
  <si>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</si>
  <si>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</si>
  <si>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</si>
  <si>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</si>
  <si>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</si>
  <si>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</si>
  <si>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</si>
  <si>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</si>
  <si>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</si>
  <si>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</si>
  <si>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</si>
  <si>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</si>
  <si>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</si>
  <si>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</si>
  <si>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</si>
  <si>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</si>
  <si>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</si>
  <si>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</si>
  <si>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</si>
  <si>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</si>
  <si>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</si>
  <si>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</si>
  <si>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</si>
  <si>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</si>
  <si>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</si>
  <si>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</si>
  <si>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</si>
  <si>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</si>
  <si>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</si>
  <si>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</si>
  <si>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</si>
  <si>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</si>
  <si>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</si>
  <si>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</si>
  <si>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</si>
  <si>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</si>
  <si>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</si>
  <si>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</si>
  <si>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</si>
  <si>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</si>
  <si>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</si>
  <si>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</si>
  <si>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</si>
  <si>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秋田県　三種町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</si>
  <si>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</si>
  <si>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</si>
  <si>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</si>
  <si>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</si>
  <si>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</si>
  <si>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</si>
  <si>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</si>
  <si>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</si>
  <si>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</si>
  <si>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</si>
  <si>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</si>
  <si>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</si>
  <si>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</si>
  <si>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</si>
  <si>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簡易水道事業との経営統合後は各数値で優位となっていましたが、人口減少により収入が減少傾向にあります。また、老朽化に伴う機械設備の故障や不具合等が増加してきているため、順次更新工事を行っています。
　今後は、将来の水道事業規模等を見据えながら料金改定等を検討していきます。
　引き続き、安定した収入の確保と経費削減に努めます。</t>
    <rPh sb="65" eb="67">
      <t>コショウ</t>
    </rPh>
    <phoneticPr fontId="1"/>
  </si>
  <si>
    <t>　管路については、概ね昭和末期から平成初期に施工したものが大半であり、今後多くの管路で耐用年数を迎えるため、更新が必要になってきます。
　施設（ポンプ設備や機械及び電気設備）については、老朽化による故障がみられることから、更新工事等を順次行っています。</t>
    <rPh sb="11" eb="15">
      <t>ショウワ</t>
    </rPh>
    <rPh sb="17" eb="21">
      <t>ヘイセイ</t>
    </rPh>
    <rPh sb="29" eb="31">
      <t>タイハン</t>
    </rPh>
    <rPh sb="35" eb="37">
      <t>コンゴ</t>
    </rPh>
    <rPh sb="37" eb="38">
      <t>オオ</t>
    </rPh>
    <rPh sb="40" eb="42">
      <t>カンロ</t>
    </rPh>
    <rPh sb="43" eb="45">
      <t>タイヨウ</t>
    </rPh>
    <rPh sb="45" eb="47">
      <t>ネンスウ</t>
    </rPh>
    <rPh sb="48" eb="49">
      <t>ムカ</t>
    </rPh>
    <rPh sb="54" eb="56">
      <t>コウシン</t>
    </rPh>
    <rPh sb="57" eb="59">
      <t>ヒツヨウ</t>
    </rPh>
    <phoneticPr fontId="1"/>
  </si>
  <si>
    <t>　経常収支比率は、簡易水道事業と統合後100％前後で運営しており比較的安定していますが、引き続き経費削減に努め平均値並みの数値を目標に運営していきます。
　累積欠損金は、平成29年度に計上してから解消できていないため、料金改定の検討を含め解消を目指していきます。
　流動比率は、企業債償還がピークを迎えていることなどにより、比率は今後増加していくと考えます。
　流動比率、企業債残高対給水収益は、企業債残高の減少により、比率が減少傾向となっています。
　このほか、料金回収率について令和6年度は平均よりもやや落ち込む結果となりました。このほか、給水原価率の上昇は、工事の増加や人口減少等により生じたと考えられ、耐用年数を迎える老朽管路の更新工事が増加していくことを考慮すると、この比率は今後も上昇していくと考えられます。
　有収率は、前年度からほぼ横ばいですが、依然として低推移のため、対策を考える必要があります。</t>
    <rPh sb="241" eb="243">
      <t>レイワ</t>
    </rPh>
    <rPh sb="244" eb="246">
      <t>ネンド</t>
    </rPh>
    <rPh sb="247" eb="249">
      <t>ヘイキン</t>
    </rPh>
    <rPh sb="254" eb="255">
      <t>オ</t>
    </rPh>
    <rPh sb="256" eb="257">
      <t>コ</t>
    </rPh>
    <rPh sb="258" eb="260">
      <t>ケッカ</t>
    </rPh>
    <rPh sb="272" eb="278">
      <t>キュウスイゲ</t>
    </rPh>
    <rPh sb="278" eb="280">
      <t>ジョウショウ</t>
    </rPh>
    <rPh sb="282" eb="284">
      <t>コウジ</t>
    </rPh>
    <rPh sb="285" eb="287">
      <t>ゾウカ</t>
    </rPh>
    <rPh sb="288" eb="293">
      <t>ジンコウゲンショウトウ</t>
    </rPh>
    <rPh sb="296" eb="297">
      <t>ショウ</t>
    </rPh>
    <rPh sb="300" eb="301">
      <t>カンガ</t>
    </rPh>
    <rPh sb="305" eb="310">
      <t>タイヨウネ</t>
    </rPh>
    <rPh sb="310" eb="311">
      <t>ムカ</t>
    </rPh>
    <rPh sb="313" eb="315">
      <t>ロウキュウ</t>
    </rPh>
    <rPh sb="315" eb="317">
      <t>カンロ</t>
    </rPh>
    <rPh sb="318" eb="320">
      <t>コウシン</t>
    </rPh>
    <rPh sb="320" eb="322">
      <t>コウジ</t>
    </rPh>
    <rPh sb="323" eb="325">
      <t>ゾウカ</t>
    </rPh>
    <rPh sb="332" eb="334">
      <t>コウリョ</t>
    </rPh>
    <rPh sb="340" eb="342">
      <t>ヒリツ</t>
    </rPh>
    <rPh sb="343" eb="345">
      <t>コンゴ</t>
    </rPh>
    <rPh sb="346" eb="348">
      <t>ジョウショウ</t>
    </rPh>
    <rPh sb="353" eb="354">
      <t>カンガ</t>
    </rPh>
    <rPh sb="367" eb="370">
      <t>ゼンネンド</t>
    </rPh>
    <rPh sb="374" eb="375">
      <t>ヨコ</t>
    </rPh>
    <rPh sb="381" eb="383">
      <t>イゼン</t>
    </rPh>
    <rPh sb="386" eb="389">
      <t>テイス</t>
    </rPh>
    <rPh sb="393" eb="395">
      <t>タイサク</t>
    </rPh>
    <rPh sb="396" eb="397">
      <t>カンガ</t>
    </rPh>
    <rPh sb="399" eb="401">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</si>
</sst>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0.37</c:v>
                </c:pt>
                <c:pt idx="1">
                  <c:v>0.25</c:v>
                </c:pt>
                <c:pt idx="2">
                  <c:v>0.45</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0.44</c:v>
                </c:pt>
                <c:pt idx="1">
                  <c:v>0.5</c:v>
                </c:pt>
                <c:pt idx="2">
                  <c:v>0.4</c:v>
                </c:pt>
                <c:pt idx="3">
                  <c:v>0.4</c:v>
                </c:pt>
                <c:pt idx="4">
                  <c:v>0.39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61.61</c:v>
                </c:pt>
                <c:pt idx="1">
                  <c:v>61.15</c:v>
                </c:pt>
                <c:pt idx="2">
                  <c:v>59.45</c:v>
                </c:pt>
                <c:pt idx="3">
                  <c:v>62.36</c:v>
                </c:pt>
                <c:pt idx="4">
                  <c:v>60.88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54.43</c:v>
                </c:pt>
                <c:pt idx="1">
                  <c:v>53.87</c:v>
                </c:pt>
                <c:pt idx="2">
                  <c:v>54.49</c:v>
                </c:pt>
                <c:pt idx="3">
                  <c:v>54.8</c:v>
                </c:pt>
                <c:pt idx="4">
                  <c:v>55.47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79.02</c:v>
                </c:pt>
                <c:pt idx="1">
                  <c:v>77.63</c:v>
                </c:pt>
                <c:pt idx="2">
                  <c:v>77.2</c:v>
                </c:pt>
                <c:pt idx="3">
                  <c:v>72.84</c:v>
                </c:pt>
                <c:pt idx="4">
                  <c:v>72.89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79.44</c:v>
                </c:pt>
                <c:pt idx="1">
                  <c:v>79.489999999999995</c:v>
                </c:pt>
                <c:pt idx="2">
                  <c:v>78.8</c:v>
                </c:pt>
                <c:pt idx="3">
                  <c:v>77.98</c:v>
                </c:pt>
                <c:pt idx="4">
                  <c:v>76.97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c:v>
                </c:pt>
                <c:pt idx="1">
                  <c:v>100.02</c:v>
                </c:pt>
                <c:pt idx="2">
                  <c:v>100.9</c:v>
                </c:pt>
                <c:pt idx="3">
                  <c:v>103.02</c:v>
                </c:pt>
                <c:pt idx="4">
                  <c:v>97.53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109.02</c:v>
                </c:pt>
                <c:pt idx="1">
                  <c:v>107.81</c:v>
                </c:pt>
                <c:pt idx="2">
                  <c:v>107.21</c:v>
                </c:pt>
                <c:pt idx="3">
                  <c:v>105.97</c:v>
                </c:pt>
                <c:pt idx="4">
                  <c:v>105.08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45.75</c:v>
                </c:pt>
                <c:pt idx="1">
                  <c:v>47.79</c:v>
                </c:pt>
                <c:pt idx="2">
                  <c:v>49.79</c:v>
                </c:pt>
                <c:pt idx="3">
                  <c:v>52.45</c:v>
                </c:pt>
                <c:pt idx="4">
                  <c:v>54.79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49.39</c:v>
                </c:pt>
                <c:pt idx="1">
                  <c:v>50.75</c:v>
                </c:pt>
                <c:pt idx="2">
                  <c:v>51.72</c:v>
                </c:pt>
                <c:pt idx="3">
                  <c:v>52.27</c:v>
                </c:pt>
                <c:pt idx="4">
                  <c:v>52.87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18.57</c:v>
                </c:pt>
                <c:pt idx="1">
                  <c:v>21.14</c:v>
                </c:pt>
                <c:pt idx="2">
                  <c:v>22.12</c:v>
                </c:pt>
                <c:pt idx="3">
                  <c:v>25.67</c:v>
                </c:pt>
                <c:pt idx="4">
                  <c:v>26.86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48.14</c:v>
                </c:pt>
                <c:pt idx="1">
                  <c:v>46.88</c:v>
                </c:pt>
                <c:pt idx="2">
                  <c:v>46.02</c:v>
                </c:pt>
                <c:pt idx="3">
                  <c:v>42.56</c:v>
                </c:pt>
                <c:pt idx="4">
                  <c:v>46.44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11</c:v>
                </c:pt>
                <c:pt idx="1">
                  <c:v>8.86</c:v>
                </c:pt>
                <c:pt idx="2">
                  <c:v>7.65</c:v>
                </c:pt>
                <c:pt idx="3">
                  <c:v>8.52</c:v>
                </c:pt>
                <c:pt idx="4">
                  <c:v>10.8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122.8</c:v>
                </c:pt>
                <c:pt idx="1">
                  <c:v>139.52000000000001</c:v>
                </c:pt>
                <c:pt idx="2">
                  <c:v>248.6</c:v>
                </c:pt>
                <c:pt idx="3">
                  <c:v>336.13</c:v>
                </c:pt>
                <c:pt idx="4">
                  <c:v>425.44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371.81</c:v>
                </c:pt>
                <c:pt idx="1">
                  <c:v>384.23</c:v>
                </c:pt>
                <c:pt idx="2">
                  <c:v>364.3</c:v>
                </c:pt>
                <c:pt idx="3">
                  <c:v>378.87</c:v>
                </c:pt>
                <c:pt idx="4">
                  <c:v>362.35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345.77</c:v>
                </c:pt>
                <c:pt idx="1">
                  <c:v>313.89999999999998</c:v>
                </c:pt>
                <c:pt idx="2">
                  <c:v>286.39</c:v>
                </c:pt>
                <c:pt idx="3">
                  <c:v>248.83</c:v>
                </c:pt>
                <c:pt idx="4">
                  <c:v>218.47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465.85</c:v>
                </c:pt>
                <c:pt idx="1">
                  <c:v>439.43</c:v>
                </c:pt>
                <c:pt idx="2">
                  <c:v>438.41</c:v>
                </c:pt>
                <c:pt idx="3">
                  <c:v>430.23</c:v>
                </c:pt>
                <c:pt idx="4">
                  <c:v>429.24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94.28</c:v>
                </c:pt>
                <c:pt idx="1">
                  <c:v>93.22</c:v>
                </c:pt>
                <c:pt idx="2">
                  <c:v>94.53</c:v>
                </c:pt>
                <c:pt idx="3">
                  <c:v>94.21</c:v>
                </c:pt>
                <c:pt idx="4">
                  <c:v>88.87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92.39</c:v>
                </c:pt>
                <c:pt idx="1">
                  <c:v>94.41</c:v>
                </c:pt>
                <c:pt idx="2">
                  <c:v>90.96</c:v>
                </c:pt>
                <c:pt idx="3">
                  <c:v>90.66</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178</c:v>
                </c:pt>
                <c:pt idx="1">
                  <c:v>181.14</c:v>
                </c:pt>
                <c:pt idx="2">
                  <c:v>179.62</c:v>
                </c:pt>
                <c:pt idx="3">
                  <c:v>180.21</c:v>
                </c:pt>
                <c:pt idx="4">
                  <c:v>192.52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192.98</c:v>
                </c:pt>
                <c:pt idx="1">
                  <c:v>192.13</c:v>
                </c:pt>
                <c:pt idx="2">
                  <c:v>197.04</c:v>
                </c:pt>
                <c:pt idx="3">
                  <c:v>199.33</c:v>
                </c:pt>
                <c:pt idx="4">
                  <c:v>202.75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election activeCell="AG12" sqref="AG1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三種町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14170</v>
      </c>
      <c r="AM8" s="29"/>
      <c r="AN8" s="29"/>
      <c r="AO8" s="29"/>
      <c r="AP8" s="29"/>
      <c r="AQ8" s="29"/>
      <c r="AR8" s="29"/>
      <c r="AS8" s="29"/>
      <c r="AT8" s="7">
        <f>データ!$S$6</f>
        <v>247.98</v>
      </c>
      <c r="AU8" s="15"/>
      <c r="AV8" s="15"/>
      <c r="AW8" s="15"/>
      <c r="AX8" s="15"/>
      <c r="AY8" s="15"/>
      <c r="AZ8" s="15"/>
      <c r="BA8" s="15"/>
      <c r="BB8" s="27">
        <f>データ!$T$6</f>
        <v>57.14</v>
      </c>
      <c r="BC8" s="27"/>
      <c r="BD8" s="27"/>
      <c r="BE8" s="27"/>
      <c r="BF8" s="27"/>
      <c r="BG8" s="27"/>
      <c r="BH8" s="27"/>
      <c r="BI8" s="27"/>
      <c r="BJ8" s="3"/>
      <c r="BK8" s="3"/>
      <c r="BL8" s="36" t="s">
        <v>16</v>
      </c>
      <c r="BM8" s="46"/>
      <c r="BN8" s="53" t="s">
        <v>21</v>
      </c>
      <c r="BO8" s="53"/>
      <c r="BP8" s="53"/>
      <c r="BQ8" s="53"/>
      <c r="BR8" s="53"/>
      <c r="BS8" s="53"/>
      <c r="BT8" s="53"/>
      <c r="BU8" s="53"/>
      <c r="BV8" s="53"/>
      <c r="BW8" s="53"/>
      <c r="BX8" s="53"/>
      <c r="BY8" s="57"/>
    </row>
    <row r="9" spans="1:78" ht="18.75" customHeight="1">
      <c r="A9" s="2"/>
      <c r="B9" s="5" t="s">
        <v>22</v>
      </c>
      <c r="C9" s="13"/>
      <c r="D9" s="13"/>
      <c r="E9" s="13"/>
      <c r="F9" s="13"/>
      <c r="G9" s="13"/>
      <c r="H9" s="13"/>
      <c r="I9" s="5" t="s">
        <v>24</v>
      </c>
      <c r="J9" s="13"/>
      <c r="K9" s="13"/>
      <c r="L9" s="13"/>
      <c r="M9" s="13"/>
      <c r="N9" s="13"/>
      <c r="O9" s="22"/>
      <c r="P9" s="25" t="s">
        <v>25</v>
      </c>
      <c r="Q9" s="25"/>
      <c r="R9" s="25"/>
      <c r="S9" s="25"/>
      <c r="T9" s="25"/>
      <c r="U9" s="25"/>
      <c r="V9" s="25"/>
      <c r="W9" s="25" t="s">
        <v>23</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3</v>
      </c>
      <c r="BC9" s="25"/>
      <c r="BD9" s="25"/>
      <c r="BE9" s="25"/>
      <c r="BF9" s="25"/>
      <c r="BG9" s="25"/>
      <c r="BH9" s="25"/>
      <c r="BI9" s="25"/>
      <c r="BJ9" s="3"/>
      <c r="BK9" s="3"/>
      <c r="BL9" s="37" t="s">
        <v>32</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84.37</v>
      </c>
      <c r="J10" s="15"/>
      <c r="K10" s="15"/>
      <c r="L10" s="15"/>
      <c r="M10" s="15"/>
      <c r="N10" s="15"/>
      <c r="O10" s="24"/>
      <c r="P10" s="27">
        <f>データ!$P$6</f>
        <v>73.47</v>
      </c>
      <c r="Q10" s="27"/>
      <c r="R10" s="27"/>
      <c r="S10" s="27"/>
      <c r="T10" s="27"/>
      <c r="U10" s="27"/>
      <c r="V10" s="27"/>
      <c r="W10" s="29">
        <f>データ!$Q$6</f>
        <v>3367</v>
      </c>
      <c r="X10" s="29"/>
      <c r="Y10" s="29"/>
      <c r="Z10" s="29"/>
      <c r="AA10" s="29"/>
      <c r="AB10" s="29"/>
      <c r="AC10" s="29"/>
      <c r="AD10" s="2"/>
      <c r="AE10" s="2"/>
      <c r="AF10" s="2"/>
      <c r="AG10" s="2"/>
      <c r="AH10" s="2"/>
      <c r="AI10" s="2"/>
      <c r="AJ10" s="2"/>
      <c r="AK10" s="2"/>
      <c r="AL10" s="29">
        <f>データ!$U$6</f>
        <v>10306</v>
      </c>
      <c r="AM10" s="29"/>
      <c r="AN10" s="29"/>
      <c r="AO10" s="29"/>
      <c r="AP10" s="29"/>
      <c r="AQ10" s="29"/>
      <c r="AR10" s="29"/>
      <c r="AS10" s="29"/>
      <c r="AT10" s="7">
        <f>データ!$V$6</f>
        <v>17.559999999999999</v>
      </c>
      <c r="AU10" s="15"/>
      <c r="AV10" s="15"/>
      <c r="AW10" s="15"/>
      <c r="AX10" s="15"/>
      <c r="AY10" s="15"/>
      <c r="AZ10" s="15"/>
      <c r="BA10" s="15"/>
      <c r="BB10" s="27">
        <f>データ!$W$6</f>
        <v>586.9</v>
      </c>
      <c r="BC10" s="27"/>
      <c r="BD10" s="27"/>
      <c r="BE10" s="27"/>
      <c r="BF10" s="27"/>
      <c r="BG10" s="27"/>
      <c r="BH10" s="27"/>
      <c r="BI10" s="27"/>
      <c r="BJ10" s="2"/>
      <c r="BK10" s="2"/>
      <c r="BL10" s="38" t="s">
        <v>35</v>
      </c>
      <c r="BM10" s="48"/>
      <c r="BN10" s="55" t="s">
        <v>37</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46</v>
      </c>
      <c r="F84" s="12" t="s">
        <v>48</v>
      </c>
      <c r="G84" s="12" t="s">
        <v>50</v>
      </c>
      <c r="H84" s="12" t="s">
        <v>44</v>
      </c>
      <c r="I84" s="12" t="s">
        <v>14</v>
      </c>
      <c r="J84" s="12" t="s">
        <v>27</v>
      </c>
      <c r="K84" s="12" t="s">
        <v>51</v>
      </c>
      <c r="L84" s="12" t="s">
        <v>52</v>
      </c>
      <c r="M84" s="12" t="s">
        <v>34</v>
      </c>
      <c r="N84" s="12" t="s">
        <v>54</v>
      </c>
      <c r="O84" s="12" t="s">
        <v>56</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8SBRRbhmLqHEZfQkDprHGDwnZrBxZj/OAu3O+1GMS5wPE+Z0Ch5IqYMD+XkUT6lN0XmVzf2TbMFSHj3zT23AmA==" saltValue="1YFFWCpsIpSMvll90XZ0O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60</v>
      </c>
      <c r="D3" s="67" t="s">
        <v>38</v>
      </c>
      <c r="E3" s="67" t="s">
        <v>7</v>
      </c>
      <c r="F3" s="67" t="s">
        <v>6</v>
      </c>
      <c r="G3" s="67" t="s">
        <v>26</v>
      </c>
      <c r="H3" s="74" t="s">
        <v>31</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1</v>
      </c>
      <c r="BF4" s="84"/>
      <c r="BG4" s="84"/>
      <c r="BH4" s="84"/>
      <c r="BI4" s="84"/>
      <c r="BJ4" s="84"/>
      <c r="BK4" s="84"/>
      <c r="BL4" s="84"/>
      <c r="BM4" s="84"/>
      <c r="BN4" s="84"/>
      <c r="BO4" s="84"/>
      <c r="BP4" s="84" t="s">
        <v>36</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0</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29</v>
      </c>
      <c r="B5" s="69"/>
      <c r="C5" s="69"/>
      <c r="D5" s="69"/>
      <c r="E5" s="69"/>
      <c r="F5" s="69"/>
      <c r="G5" s="69"/>
      <c r="H5" s="76" t="s">
        <v>59</v>
      </c>
      <c r="I5" s="76" t="s">
        <v>68</v>
      </c>
      <c r="J5" s="76" t="s">
        <v>69</v>
      </c>
      <c r="K5" s="76" t="s">
        <v>70</v>
      </c>
      <c r="L5" s="76" t="s">
        <v>71</v>
      </c>
      <c r="M5" s="76" t="s">
        <v>8</v>
      </c>
      <c r="N5" s="76" t="s">
        <v>72</v>
      </c>
      <c r="O5" s="76" t="s">
        <v>73</v>
      </c>
      <c r="P5" s="76" t="s">
        <v>74</v>
      </c>
      <c r="Q5" s="76" t="s">
        <v>75</v>
      </c>
      <c r="R5" s="76" t="s">
        <v>76</v>
      </c>
      <c r="S5" s="76" t="s">
        <v>77</v>
      </c>
      <c r="T5" s="76" t="s">
        <v>63</v>
      </c>
      <c r="U5" s="76" t="s">
        <v>78</v>
      </c>
      <c r="V5" s="76" t="s">
        <v>79</v>
      </c>
      <c r="W5" s="76" t="s">
        <v>80</v>
      </c>
      <c r="X5" s="76" t="s">
        <v>81</v>
      </c>
      <c r="Y5" s="76" t="s">
        <v>82</v>
      </c>
      <c r="Z5" s="76" t="s">
        <v>83</v>
      </c>
      <c r="AA5" s="76" t="s">
        <v>84</v>
      </c>
      <c r="AB5" s="76" t="s">
        <v>85</v>
      </c>
      <c r="AC5" s="76" t="s">
        <v>86</v>
      </c>
      <c r="AD5" s="76" t="s">
        <v>88</v>
      </c>
      <c r="AE5" s="76" t="s">
        <v>89</v>
      </c>
      <c r="AF5" s="76" t="s">
        <v>90</v>
      </c>
      <c r="AG5" s="76" t="s">
        <v>91</v>
      </c>
      <c r="AH5" s="76" t="s">
        <v>45</v>
      </c>
      <c r="AI5" s="76" t="s">
        <v>81</v>
      </c>
      <c r="AJ5" s="76" t="s">
        <v>82</v>
      </c>
      <c r="AK5" s="76" t="s">
        <v>83</v>
      </c>
      <c r="AL5" s="76" t="s">
        <v>84</v>
      </c>
      <c r="AM5" s="76" t="s">
        <v>85</v>
      </c>
      <c r="AN5" s="76" t="s">
        <v>86</v>
      </c>
      <c r="AO5" s="76" t="s">
        <v>88</v>
      </c>
      <c r="AP5" s="76" t="s">
        <v>89</v>
      </c>
      <c r="AQ5" s="76" t="s">
        <v>90</v>
      </c>
      <c r="AR5" s="76" t="s">
        <v>91</v>
      </c>
      <c r="AS5" s="76" t="s">
        <v>87</v>
      </c>
      <c r="AT5" s="76" t="s">
        <v>81</v>
      </c>
      <c r="AU5" s="76" t="s">
        <v>82</v>
      </c>
      <c r="AV5" s="76" t="s">
        <v>83</v>
      </c>
      <c r="AW5" s="76" t="s">
        <v>84</v>
      </c>
      <c r="AX5" s="76" t="s">
        <v>85</v>
      </c>
      <c r="AY5" s="76" t="s">
        <v>86</v>
      </c>
      <c r="AZ5" s="76" t="s">
        <v>88</v>
      </c>
      <c r="BA5" s="76" t="s">
        <v>89</v>
      </c>
      <c r="BB5" s="76" t="s">
        <v>90</v>
      </c>
      <c r="BC5" s="76" t="s">
        <v>91</v>
      </c>
      <c r="BD5" s="76" t="s">
        <v>87</v>
      </c>
      <c r="BE5" s="76" t="s">
        <v>81</v>
      </c>
      <c r="BF5" s="76" t="s">
        <v>82</v>
      </c>
      <c r="BG5" s="76" t="s">
        <v>83</v>
      </c>
      <c r="BH5" s="76" t="s">
        <v>84</v>
      </c>
      <c r="BI5" s="76" t="s">
        <v>85</v>
      </c>
      <c r="BJ5" s="76" t="s">
        <v>86</v>
      </c>
      <c r="BK5" s="76" t="s">
        <v>88</v>
      </c>
      <c r="BL5" s="76" t="s">
        <v>89</v>
      </c>
      <c r="BM5" s="76" t="s">
        <v>90</v>
      </c>
      <c r="BN5" s="76" t="s">
        <v>91</v>
      </c>
      <c r="BO5" s="76" t="s">
        <v>87</v>
      </c>
      <c r="BP5" s="76" t="s">
        <v>81</v>
      </c>
      <c r="BQ5" s="76" t="s">
        <v>82</v>
      </c>
      <c r="BR5" s="76" t="s">
        <v>83</v>
      </c>
      <c r="BS5" s="76" t="s">
        <v>84</v>
      </c>
      <c r="BT5" s="76" t="s">
        <v>85</v>
      </c>
      <c r="BU5" s="76" t="s">
        <v>86</v>
      </c>
      <c r="BV5" s="76" t="s">
        <v>88</v>
      </c>
      <c r="BW5" s="76" t="s">
        <v>89</v>
      </c>
      <c r="BX5" s="76" t="s">
        <v>90</v>
      </c>
      <c r="BY5" s="76" t="s">
        <v>91</v>
      </c>
      <c r="BZ5" s="76" t="s">
        <v>87</v>
      </c>
      <c r="CA5" s="76" t="s">
        <v>81</v>
      </c>
      <c r="CB5" s="76" t="s">
        <v>82</v>
      </c>
      <c r="CC5" s="76" t="s">
        <v>83</v>
      </c>
      <c r="CD5" s="76" t="s">
        <v>84</v>
      </c>
      <c r="CE5" s="76" t="s">
        <v>85</v>
      </c>
      <c r="CF5" s="76" t="s">
        <v>86</v>
      </c>
      <c r="CG5" s="76" t="s">
        <v>88</v>
      </c>
      <c r="CH5" s="76" t="s">
        <v>89</v>
      </c>
      <c r="CI5" s="76" t="s">
        <v>90</v>
      </c>
      <c r="CJ5" s="76" t="s">
        <v>91</v>
      </c>
      <c r="CK5" s="76" t="s">
        <v>87</v>
      </c>
      <c r="CL5" s="76" t="s">
        <v>81</v>
      </c>
      <c r="CM5" s="76" t="s">
        <v>82</v>
      </c>
      <c r="CN5" s="76" t="s">
        <v>83</v>
      </c>
      <c r="CO5" s="76" t="s">
        <v>84</v>
      </c>
      <c r="CP5" s="76" t="s">
        <v>85</v>
      </c>
      <c r="CQ5" s="76" t="s">
        <v>86</v>
      </c>
      <c r="CR5" s="76" t="s">
        <v>88</v>
      </c>
      <c r="CS5" s="76" t="s">
        <v>89</v>
      </c>
      <c r="CT5" s="76" t="s">
        <v>90</v>
      </c>
      <c r="CU5" s="76" t="s">
        <v>91</v>
      </c>
      <c r="CV5" s="76" t="s">
        <v>87</v>
      </c>
      <c r="CW5" s="76" t="s">
        <v>81</v>
      </c>
      <c r="CX5" s="76" t="s">
        <v>82</v>
      </c>
      <c r="CY5" s="76" t="s">
        <v>83</v>
      </c>
      <c r="CZ5" s="76" t="s">
        <v>84</v>
      </c>
      <c r="DA5" s="76" t="s">
        <v>85</v>
      </c>
      <c r="DB5" s="76" t="s">
        <v>86</v>
      </c>
      <c r="DC5" s="76" t="s">
        <v>88</v>
      </c>
      <c r="DD5" s="76" t="s">
        <v>89</v>
      </c>
      <c r="DE5" s="76" t="s">
        <v>90</v>
      </c>
      <c r="DF5" s="76" t="s">
        <v>91</v>
      </c>
      <c r="DG5" s="76" t="s">
        <v>87</v>
      </c>
      <c r="DH5" s="76" t="s">
        <v>81</v>
      </c>
      <c r="DI5" s="76" t="s">
        <v>82</v>
      </c>
      <c r="DJ5" s="76" t="s">
        <v>83</v>
      </c>
      <c r="DK5" s="76" t="s">
        <v>84</v>
      </c>
      <c r="DL5" s="76" t="s">
        <v>85</v>
      </c>
      <c r="DM5" s="76" t="s">
        <v>86</v>
      </c>
      <c r="DN5" s="76" t="s">
        <v>88</v>
      </c>
      <c r="DO5" s="76" t="s">
        <v>89</v>
      </c>
      <c r="DP5" s="76" t="s">
        <v>90</v>
      </c>
      <c r="DQ5" s="76" t="s">
        <v>91</v>
      </c>
      <c r="DR5" s="76" t="s">
        <v>87</v>
      </c>
      <c r="DS5" s="76" t="s">
        <v>81</v>
      </c>
      <c r="DT5" s="76" t="s">
        <v>82</v>
      </c>
      <c r="DU5" s="76" t="s">
        <v>83</v>
      </c>
      <c r="DV5" s="76" t="s">
        <v>84</v>
      </c>
      <c r="DW5" s="76" t="s">
        <v>85</v>
      </c>
      <c r="DX5" s="76" t="s">
        <v>86</v>
      </c>
      <c r="DY5" s="76" t="s">
        <v>88</v>
      </c>
      <c r="DZ5" s="76" t="s">
        <v>89</v>
      </c>
      <c r="EA5" s="76" t="s">
        <v>90</v>
      </c>
      <c r="EB5" s="76" t="s">
        <v>91</v>
      </c>
      <c r="EC5" s="76" t="s">
        <v>87</v>
      </c>
      <c r="ED5" s="76" t="s">
        <v>81</v>
      </c>
      <c r="EE5" s="76" t="s">
        <v>82</v>
      </c>
      <c r="EF5" s="76" t="s">
        <v>83</v>
      </c>
      <c r="EG5" s="76" t="s">
        <v>84</v>
      </c>
      <c r="EH5" s="76" t="s">
        <v>85</v>
      </c>
      <c r="EI5" s="76" t="s">
        <v>86</v>
      </c>
      <c r="EJ5" s="76" t="s">
        <v>88</v>
      </c>
      <c r="EK5" s="76" t="s">
        <v>89</v>
      </c>
      <c r="EL5" s="76" t="s">
        <v>90</v>
      </c>
      <c r="EM5" s="76" t="s">
        <v>91</v>
      </c>
      <c r="EN5" s="76" t="s">
        <v>87</v>
      </c>
    </row>
    <row r="6" spans="1:144" s="64" customFormat="1">
      <c r="A6" s="65" t="s">
        <v>92</v>
      </c>
      <c r="B6" s="70">
        <f t="shared" ref="B6:W6" si="1">B7</f>
        <v>2024</v>
      </c>
      <c r="C6" s="70">
        <f t="shared" si="1"/>
        <v>53481</v>
      </c>
      <c r="D6" s="70">
        <f t="shared" si="1"/>
        <v>46</v>
      </c>
      <c r="E6" s="70">
        <f t="shared" si="1"/>
        <v>1</v>
      </c>
      <c r="F6" s="70">
        <f t="shared" si="1"/>
        <v>0</v>
      </c>
      <c r="G6" s="70">
        <f t="shared" si="1"/>
        <v>1</v>
      </c>
      <c r="H6" s="70" t="str">
        <f t="shared" si="1"/>
        <v>秋田県　三種町</v>
      </c>
      <c r="I6" s="70" t="str">
        <f t="shared" si="1"/>
        <v>法適用</v>
      </c>
      <c r="J6" s="70" t="str">
        <f t="shared" si="1"/>
        <v>水道事業</v>
      </c>
      <c r="K6" s="70" t="str">
        <f t="shared" si="1"/>
        <v>末端給水事業</v>
      </c>
      <c r="L6" s="70" t="str">
        <f t="shared" si="1"/>
        <v>A7</v>
      </c>
      <c r="M6" s="70" t="str">
        <f t="shared" si="1"/>
        <v>非設置</v>
      </c>
      <c r="N6" s="79" t="str">
        <f t="shared" si="1"/>
        <v>-</v>
      </c>
      <c r="O6" s="79">
        <f t="shared" si="1"/>
        <v>84.37</v>
      </c>
      <c r="P6" s="79">
        <f t="shared" si="1"/>
        <v>73.47</v>
      </c>
      <c r="Q6" s="79">
        <f t="shared" si="1"/>
        <v>3367</v>
      </c>
      <c r="R6" s="79">
        <f t="shared" si="1"/>
        <v>14170</v>
      </c>
      <c r="S6" s="79">
        <f t="shared" si="1"/>
        <v>247.98</v>
      </c>
      <c r="T6" s="79">
        <f t="shared" si="1"/>
        <v>57.14</v>
      </c>
      <c r="U6" s="79">
        <f t="shared" si="1"/>
        <v>10306</v>
      </c>
      <c r="V6" s="79">
        <f t="shared" si="1"/>
        <v>17.559999999999999</v>
      </c>
      <c r="W6" s="79">
        <f t="shared" si="1"/>
        <v>586.9</v>
      </c>
      <c r="X6" s="85">
        <f t="shared" ref="X6:AG6" si="2">IF(X7="",NA(),X7)</f>
        <v>102</v>
      </c>
      <c r="Y6" s="85">
        <f t="shared" si="2"/>
        <v>100.02</v>
      </c>
      <c r="Z6" s="85">
        <f t="shared" si="2"/>
        <v>100.9</v>
      </c>
      <c r="AA6" s="85">
        <f t="shared" si="2"/>
        <v>103.02</v>
      </c>
      <c r="AB6" s="85">
        <f t="shared" si="2"/>
        <v>97.53</v>
      </c>
      <c r="AC6" s="85">
        <f t="shared" si="2"/>
        <v>109.02</v>
      </c>
      <c r="AD6" s="85">
        <f t="shared" si="2"/>
        <v>107.81</v>
      </c>
      <c r="AE6" s="85">
        <f t="shared" si="2"/>
        <v>107.21</v>
      </c>
      <c r="AF6" s="85">
        <f t="shared" si="2"/>
        <v>105.97</v>
      </c>
      <c r="AG6" s="85">
        <f t="shared" si="2"/>
        <v>105.08</v>
      </c>
      <c r="AH6" s="79" t="str">
        <f>IF(AH7="","",IF(AH7="-","【-】","【"&amp;SUBSTITUTE(TEXT(AH7,"#,##0.00"),"-","△")&amp;"】"))</f>
        <v>【107.26】</v>
      </c>
      <c r="AI6" s="85">
        <f t="shared" ref="AI6:AR6" si="3">IF(AI7="",NA(),AI7)</f>
        <v>48.14</v>
      </c>
      <c r="AJ6" s="85">
        <f t="shared" si="3"/>
        <v>46.88</v>
      </c>
      <c r="AK6" s="85">
        <f t="shared" si="3"/>
        <v>46.02</v>
      </c>
      <c r="AL6" s="85">
        <f t="shared" si="3"/>
        <v>42.56</v>
      </c>
      <c r="AM6" s="85">
        <f t="shared" si="3"/>
        <v>46.44</v>
      </c>
      <c r="AN6" s="85">
        <f t="shared" si="3"/>
        <v>11</v>
      </c>
      <c r="AO6" s="85">
        <f t="shared" si="3"/>
        <v>8.86</v>
      </c>
      <c r="AP6" s="85">
        <f t="shared" si="3"/>
        <v>7.65</v>
      </c>
      <c r="AQ6" s="85">
        <f t="shared" si="3"/>
        <v>8.52</v>
      </c>
      <c r="AR6" s="85">
        <f t="shared" si="3"/>
        <v>10.8</v>
      </c>
      <c r="AS6" s="79" t="str">
        <f>IF(AS7="","",IF(AS7="-","【-】","【"&amp;SUBSTITUTE(TEXT(AS7,"#,##0.00"),"-","△")&amp;"】"))</f>
        <v>【1.61】</v>
      </c>
      <c r="AT6" s="85">
        <f t="shared" ref="AT6:BC6" si="4">IF(AT7="",NA(),AT7)</f>
        <v>122.8</v>
      </c>
      <c r="AU6" s="85">
        <f t="shared" si="4"/>
        <v>139.52000000000001</v>
      </c>
      <c r="AV6" s="85">
        <f t="shared" si="4"/>
        <v>248.6</v>
      </c>
      <c r="AW6" s="85">
        <f t="shared" si="4"/>
        <v>336.13</v>
      </c>
      <c r="AX6" s="85">
        <f t="shared" si="4"/>
        <v>425.44</v>
      </c>
      <c r="AY6" s="85">
        <f t="shared" si="4"/>
        <v>371.81</v>
      </c>
      <c r="AZ6" s="85">
        <f t="shared" si="4"/>
        <v>384.23</v>
      </c>
      <c r="BA6" s="85">
        <f t="shared" si="4"/>
        <v>364.3</v>
      </c>
      <c r="BB6" s="85">
        <f t="shared" si="4"/>
        <v>378.87</v>
      </c>
      <c r="BC6" s="85">
        <f t="shared" si="4"/>
        <v>362.35</v>
      </c>
      <c r="BD6" s="79" t="str">
        <f>IF(BD7="","",IF(BD7="-","【-】","【"&amp;SUBSTITUTE(TEXT(BD7,"#,##0.00"),"-","△")&amp;"】"))</f>
        <v>【239.69】</v>
      </c>
      <c r="BE6" s="85">
        <f t="shared" ref="BE6:BN6" si="5">IF(BE7="",NA(),BE7)</f>
        <v>345.77</v>
      </c>
      <c r="BF6" s="85">
        <f t="shared" si="5"/>
        <v>313.89999999999998</v>
      </c>
      <c r="BG6" s="85">
        <f t="shared" si="5"/>
        <v>286.39</v>
      </c>
      <c r="BH6" s="85">
        <f t="shared" si="5"/>
        <v>248.83</v>
      </c>
      <c r="BI6" s="85">
        <f t="shared" si="5"/>
        <v>218.47</v>
      </c>
      <c r="BJ6" s="85">
        <f t="shared" si="5"/>
        <v>465.85</v>
      </c>
      <c r="BK6" s="85">
        <f t="shared" si="5"/>
        <v>439.43</v>
      </c>
      <c r="BL6" s="85">
        <f t="shared" si="5"/>
        <v>438.41</v>
      </c>
      <c r="BM6" s="85">
        <f t="shared" si="5"/>
        <v>430.23</v>
      </c>
      <c r="BN6" s="85">
        <f t="shared" si="5"/>
        <v>429.24</v>
      </c>
      <c r="BO6" s="79" t="str">
        <f>IF(BO7="","",IF(BO7="-","【-】","【"&amp;SUBSTITUTE(TEXT(BO7,"#,##0.00"),"-","△")&amp;"】"))</f>
        <v>【264.86】</v>
      </c>
      <c r="BP6" s="85">
        <f t="shared" ref="BP6:BY6" si="6">IF(BP7="",NA(),BP7)</f>
        <v>94.28</v>
      </c>
      <c r="BQ6" s="85">
        <f t="shared" si="6"/>
        <v>93.22</v>
      </c>
      <c r="BR6" s="85">
        <f t="shared" si="6"/>
        <v>94.53</v>
      </c>
      <c r="BS6" s="85">
        <f t="shared" si="6"/>
        <v>94.21</v>
      </c>
      <c r="BT6" s="85">
        <f t="shared" si="6"/>
        <v>88.87</v>
      </c>
      <c r="BU6" s="85">
        <f t="shared" si="6"/>
        <v>92.39</v>
      </c>
      <c r="BV6" s="85">
        <f t="shared" si="6"/>
        <v>94.41</v>
      </c>
      <c r="BW6" s="85">
        <f t="shared" si="6"/>
        <v>90.96</v>
      </c>
      <c r="BX6" s="85">
        <f t="shared" si="6"/>
        <v>90.66</v>
      </c>
      <c r="BY6" s="85">
        <f t="shared" si="6"/>
        <v>90.78</v>
      </c>
      <c r="BZ6" s="79" t="str">
        <f>IF(BZ7="","",IF(BZ7="-","【-】","【"&amp;SUBSTITUTE(TEXT(BZ7,"#,##0.00"),"-","△")&amp;"】"))</f>
        <v>【97.59】</v>
      </c>
      <c r="CA6" s="85">
        <f t="shared" ref="CA6:CJ6" si="7">IF(CA7="",NA(),CA7)</f>
        <v>178</v>
      </c>
      <c r="CB6" s="85">
        <f t="shared" si="7"/>
        <v>181.14</v>
      </c>
      <c r="CC6" s="85">
        <f t="shared" si="7"/>
        <v>179.62</v>
      </c>
      <c r="CD6" s="85">
        <f t="shared" si="7"/>
        <v>180.21</v>
      </c>
      <c r="CE6" s="85">
        <f t="shared" si="7"/>
        <v>192.52</v>
      </c>
      <c r="CF6" s="85">
        <f t="shared" si="7"/>
        <v>192.98</v>
      </c>
      <c r="CG6" s="85">
        <f t="shared" si="7"/>
        <v>192.13</v>
      </c>
      <c r="CH6" s="85">
        <f t="shared" si="7"/>
        <v>197.04</v>
      </c>
      <c r="CI6" s="85">
        <f t="shared" si="7"/>
        <v>199.33</v>
      </c>
      <c r="CJ6" s="85">
        <f t="shared" si="7"/>
        <v>202.75</v>
      </c>
      <c r="CK6" s="79" t="str">
        <f>IF(CK7="","",IF(CK7="-","【-】","【"&amp;SUBSTITUTE(TEXT(CK7,"#,##0.00"),"-","△")&amp;"】"))</f>
        <v>【181.66】</v>
      </c>
      <c r="CL6" s="85">
        <f t="shared" ref="CL6:CU6" si="8">IF(CL7="",NA(),CL7)</f>
        <v>61.61</v>
      </c>
      <c r="CM6" s="85">
        <f t="shared" si="8"/>
        <v>61.15</v>
      </c>
      <c r="CN6" s="85">
        <f t="shared" si="8"/>
        <v>59.45</v>
      </c>
      <c r="CO6" s="85">
        <f t="shared" si="8"/>
        <v>62.36</v>
      </c>
      <c r="CP6" s="85">
        <f t="shared" si="8"/>
        <v>60.88</v>
      </c>
      <c r="CQ6" s="85">
        <f t="shared" si="8"/>
        <v>54.43</v>
      </c>
      <c r="CR6" s="85">
        <f t="shared" si="8"/>
        <v>53.87</v>
      </c>
      <c r="CS6" s="85">
        <f t="shared" si="8"/>
        <v>54.49</v>
      </c>
      <c r="CT6" s="85">
        <f t="shared" si="8"/>
        <v>54.8</v>
      </c>
      <c r="CU6" s="85">
        <f t="shared" si="8"/>
        <v>55.47</v>
      </c>
      <c r="CV6" s="79" t="str">
        <f>IF(CV7="","",IF(CV7="-","【-】","【"&amp;SUBSTITUTE(TEXT(CV7,"#,##0.00"),"-","△")&amp;"】"))</f>
        <v>【60.21】</v>
      </c>
      <c r="CW6" s="85">
        <f t="shared" ref="CW6:DF6" si="9">IF(CW7="",NA(),CW7)</f>
        <v>79.02</v>
      </c>
      <c r="CX6" s="85">
        <f t="shared" si="9"/>
        <v>77.63</v>
      </c>
      <c r="CY6" s="85">
        <f t="shared" si="9"/>
        <v>77.2</v>
      </c>
      <c r="CZ6" s="85">
        <f t="shared" si="9"/>
        <v>72.84</v>
      </c>
      <c r="DA6" s="85">
        <f t="shared" si="9"/>
        <v>72.89</v>
      </c>
      <c r="DB6" s="85">
        <f t="shared" si="9"/>
        <v>79.44</v>
      </c>
      <c r="DC6" s="85">
        <f t="shared" si="9"/>
        <v>79.489999999999995</v>
      </c>
      <c r="DD6" s="85">
        <f t="shared" si="9"/>
        <v>78.8</v>
      </c>
      <c r="DE6" s="85">
        <f t="shared" si="9"/>
        <v>77.98</v>
      </c>
      <c r="DF6" s="85">
        <f t="shared" si="9"/>
        <v>76.97</v>
      </c>
      <c r="DG6" s="79" t="str">
        <f>IF(DG7="","",IF(DG7="-","【-】","【"&amp;SUBSTITUTE(TEXT(DG7,"#,##0.00"),"-","△")&amp;"】"))</f>
        <v>【89.21】</v>
      </c>
      <c r="DH6" s="85">
        <f t="shared" ref="DH6:DQ6" si="10">IF(DH7="",NA(),DH7)</f>
        <v>45.75</v>
      </c>
      <c r="DI6" s="85">
        <f t="shared" si="10"/>
        <v>47.79</v>
      </c>
      <c r="DJ6" s="85">
        <f t="shared" si="10"/>
        <v>49.79</v>
      </c>
      <c r="DK6" s="85">
        <f t="shared" si="10"/>
        <v>52.45</v>
      </c>
      <c r="DL6" s="85">
        <f t="shared" si="10"/>
        <v>54.79</v>
      </c>
      <c r="DM6" s="85">
        <f t="shared" si="10"/>
        <v>49.39</v>
      </c>
      <c r="DN6" s="85">
        <f t="shared" si="10"/>
        <v>50.75</v>
      </c>
      <c r="DO6" s="85">
        <f t="shared" si="10"/>
        <v>51.72</v>
      </c>
      <c r="DP6" s="85">
        <f t="shared" si="10"/>
        <v>52.27</v>
      </c>
      <c r="DQ6" s="85">
        <f t="shared" si="10"/>
        <v>52.87</v>
      </c>
      <c r="DR6" s="79" t="str">
        <f>IF(DR7="","",IF(DR7="-","【-】","【"&amp;SUBSTITUTE(TEXT(DR7,"#,##0.00"),"-","△")&amp;"】"))</f>
        <v>【52.41】</v>
      </c>
      <c r="DS6" s="79">
        <f t="shared" ref="DS6:EB6" si="11">IF(DS7="",NA(),DS7)</f>
        <v>0</v>
      </c>
      <c r="DT6" s="79">
        <f t="shared" si="11"/>
        <v>0</v>
      </c>
      <c r="DU6" s="79">
        <f t="shared" si="11"/>
        <v>0</v>
      </c>
      <c r="DV6" s="79">
        <f t="shared" si="11"/>
        <v>0</v>
      </c>
      <c r="DW6" s="79">
        <f t="shared" si="11"/>
        <v>0</v>
      </c>
      <c r="DX6" s="85">
        <f t="shared" si="11"/>
        <v>18.57</v>
      </c>
      <c r="DY6" s="85">
        <f t="shared" si="11"/>
        <v>21.14</v>
      </c>
      <c r="DZ6" s="85">
        <f t="shared" si="11"/>
        <v>22.12</v>
      </c>
      <c r="EA6" s="85">
        <f t="shared" si="11"/>
        <v>25.67</v>
      </c>
      <c r="EB6" s="85">
        <f t="shared" si="11"/>
        <v>26.86</v>
      </c>
      <c r="EC6" s="79" t="str">
        <f>IF(EC7="","",IF(EC7="-","【-】","【"&amp;SUBSTITUTE(TEXT(EC7,"#,##0.00"),"-","△")&amp;"】"))</f>
        <v>【26.78】</v>
      </c>
      <c r="ED6" s="85">
        <f t="shared" ref="ED6:EM6" si="12">IF(ED7="",NA(),ED7)</f>
        <v>0.37</v>
      </c>
      <c r="EE6" s="85">
        <f t="shared" si="12"/>
        <v>0.25</v>
      </c>
      <c r="EF6" s="85">
        <f t="shared" si="12"/>
        <v>0.45</v>
      </c>
      <c r="EG6" s="79">
        <f t="shared" si="12"/>
        <v>0</v>
      </c>
      <c r="EH6" s="79">
        <f t="shared" si="12"/>
        <v>0</v>
      </c>
      <c r="EI6" s="85">
        <f t="shared" si="12"/>
        <v>0.44</v>
      </c>
      <c r="EJ6" s="85">
        <f t="shared" si="12"/>
        <v>0.5</v>
      </c>
      <c r="EK6" s="85">
        <f t="shared" si="12"/>
        <v>0.4</v>
      </c>
      <c r="EL6" s="85">
        <f t="shared" si="12"/>
        <v>0.4</v>
      </c>
      <c r="EM6" s="85">
        <f t="shared" si="12"/>
        <v>0.39</v>
      </c>
      <c r="EN6" s="79" t="str">
        <f>IF(EN7="","",IF(EN7="-","【-】","【"&amp;SUBSTITUTE(TEXT(EN7,"#,##0.00"),"-","△")&amp;"】"))</f>
        <v>【0.59】</v>
      </c>
    </row>
    <row r="7" spans="1:144" s="64" customFormat="1">
      <c r="A7" s="65"/>
      <c r="B7" s="71">
        <v>2024</v>
      </c>
      <c r="C7" s="71">
        <v>53481</v>
      </c>
      <c r="D7" s="71">
        <v>46</v>
      </c>
      <c r="E7" s="71">
        <v>1</v>
      </c>
      <c r="F7" s="71">
        <v>0</v>
      </c>
      <c r="G7" s="71">
        <v>1</v>
      </c>
      <c r="H7" s="71" t="s">
        <v>93</v>
      </c>
      <c r="I7" s="71" t="s">
        <v>94</v>
      </c>
      <c r="J7" s="71" t="s">
        <v>95</v>
      </c>
      <c r="K7" s="71" t="s">
        <v>96</v>
      </c>
      <c r="L7" s="71" t="s">
        <v>97</v>
      </c>
      <c r="M7" s="71" t="s">
        <v>4</v>
      </c>
      <c r="N7" s="80" t="s">
        <v>98</v>
      </c>
      <c r="O7" s="80">
        <v>84.37</v>
      </c>
      <c r="P7" s="80">
        <v>73.47</v>
      </c>
      <c r="Q7" s="80">
        <v>3367</v>
      </c>
      <c r="R7" s="80">
        <v>14170</v>
      </c>
      <c r="S7" s="80">
        <v>247.98</v>
      </c>
      <c r="T7" s="80">
        <v>57.14</v>
      </c>
      <c r="U7" s="80">
        <v>10306</v>
      </c>
      <c r="V7" s="80">
        <v>17.559999999999999</v>
      </c>
      <c r="W7" s="80">
        <v>586.9</v>
      </c>
      <c r="X7" s="80">
        <v>102</v>
      </c>
      <c r="Y7" s="80">
        <v>100.02</v>
      </c>
      <c r="Z7" s="80">
        <v>100.9</v>
      </c>
      <c r="AA7" s="80">
        <v>103.02</v>
      </c>
      <c r="AB7" s="80">
        <v>97.53</v>
      </c>
      <c r="AC7" s="80">
        <v>109.02</v>
      </c>
      <c r="AD7" s="80">
        <v>107.81</v>
      </c>
      <c r="AE7" s="80">
        <v>107.21</v>
      </c>
      <c r="AF7" s="80">
        <v>105.97</v>
      </c>
      <c r="AG7" s="80">
        <v>105.08</v>
      </c>
      <c r="AH7" s="80">
        <v>107.26</v>
      </c>
      <c r="AI7" s="80">
        <v>48.14</v>
      </c>
      <c r="AJ7" s="80">
        <v>46.88</v>
      </c>
      <c r="AK7" s="80">
        <v>46.02</v>
      </c>
      <c r="AL7" s="80">
        <v>42.56</v>
      </c>
      <c r="AM7" s="80">
        <v>46.44</v>
      </c>
      <c r="AN7" s="80">
        <v>11</v>
      </c>
      <c r="AO7" s="80">
        <v>8.86</v>
      </c>
      <c r="AP7" s="80">
        <v>7.65</v>
      </c>
      <c r="AQ7" s="80">
        <v>8.52</v>
      </c>
      <c r="AR7" s="80">
        <v>10.8</v>
      </c>
      <c r="AS7" s="80">
        <v>1.61</v>
      </c>
      <c r="AT7" s="80">
        <v>122.8</v>
      </c>
      <c r="AU7" s="80">
        <v>139.52000000000001</v>
      </c>
      <c r="AV7" s="80">
        <v>248.6</v>
      </c>
      <c r="AW7" s="80">
        <v>336.13</v>
      </c>
      <c r="AX7" s="80">
        <v>425.44</v>
      </c>
      <c r="AY7" s="80">
        <v>371.81</v>
      </c>
      <c r="AZ7" s="80">
        <v>384.23</v>
      </c>
      <c r="BA7" s="80">
        <v>364.3</v>
      </c>
      <c r="BB7" s="80">
        <v>378.87</v>
      </c>
      <c r="BC7" s="80">
        <v>362.35</v>
      </c>
      <c r="BD7" s="80">
        <v>239.69</v>
      </c>
      <c r="BE7" s="80">
        <v>345.77</v>
      </c>
      <c r="BF7" s="80">
        <v>313.89999999999998</v>
      </c>
      <c r="BG7" s="80">
        <v>286.39</v>
      </c>
      <c r="BH7" s="80">
        <v>248.83</v>
      </c>
      <c r="BI7" s="80">
        <v>218.47</v>
      </c>
      <c r="BJ7" s="80">
        <v>465.85</v>
      </c>
      <c r="BK7" s="80">
        <v>439.43</v>
      </c>
      <c r="BL7" s="80">
        <v>438.41</v>
      </c>
      <c r="BM7" s="80">
        <v>430.23</v>
      </c>
      <c r="BN7" s="80">
        <v>429.24</v>
      </c>
      <c r="BO7" s="80">
        <v>264.86</v>
      </c>
      <c r="BP7" s="80">
        <v>94.28</v>
      </c>
      <c r="BQ7" s="80">
        <v>93.22</v>
      </c>
      <c r="BR7" s="80">
        <v>94.53</v>
      </c>
      <c r="BS7" s="80">
        <v>94.21</v>
      </c>
      <c r="BT7" s="80">
        <v>88.87</v>
      </c>
      <c r="BU7" s="80">
        <v>92.39</v>
      </c>
      <c r="BV7" s="80">
        <v>94.41</v>
      </c>
      <c r="BW7" s="80">
        <v>90.96</v>
      </c>
      <c r="BX7" s="80">
        <v>90.66</v>
      </c>
      <c r="BY7" s="80">
        <v>90.78</v>
      </c>
      <c r="BZ7" s="80">
        <v>97.59</v>
      </c>
      <c r="CA7" s="80">
        <v>178</v>
      </c>
      <c r="CB7" s="80">
        <v>181.14</v>
      </c>
      <c r="CC7" s="80">
        <v>179.62</v>
      </c>
      <c r="CD7" s="80">
        <v>180.21</v>
      </c>
      <c r="CE7" s="80">
        <v>192.52</v>
      </c>
      <c r="CF7" s="80">
        <v>192.98</v>
      </c>
      <c r="CG7" s="80">
        <v>192.13</v>
      </c>
      <c r="CH7" s="80">
        <v>197.04</v>
      </c>
      <c r="CI7" s="80">
        <v>199.33</v>
      </c>
      <c r="CJ7" s="80">
        <v>202.75</v>
      </c>
      <c r="CK7" s="80">
        <v>181.66</v>
      </c>
      <c r="CL7" s="80">
        <v>61.61</v>
      </c>
      <c r="CM7" s="80">
        <v>61.15</v>
      </c>
      <c r="CN7" s="80">
        <v>59.45</v>
      </c>
      <c r="CO7" s="80">
        <v>62.36</v>
      </c>
      <c r="CP7" s="80">
        <v>60.88</v>
      </c>
      <c r="CQ7" s="80">
        <v>54.43</v>
      </c>
      <c r="CR7" s="80">
        <v>53.87</v>
      </c>
      <c r="CS7" s="80">
        <v>54.49</v>
      </c>
      <c r="CT7" s="80">
        <v>54.8</v>
      </c>
      <c r="CU7" s="80">
        <v>55.47</v>
      </c>
      <c r="CV7" s="80">
        <v>60.21</v>
      </c>
      <c r="CW7" s="80">
        <v>79.02</v>
      </c>
      <c r="CX7" s="80">
        <v>77.63</v>
      </c>
      <c r="CY7" s="80">
        <v>77.2</v>
      </c>
      <c r="CZ7" s="80">
        <v>72.84</v>
      </c>
      <c r="DA7" s="80">
        <v>72.89</v>
      </c>
      <c r="DB7" s="80">
        <v>79.44</v>
      </c>
      <c r="DC7" s="80">
        <v>79.489999999999995</v>
      </c>
      <c r="DD7" s="80">
        <v>78.8</v>
      </c>
      <c r="DE7" s="80">
        <v>77.98</v>
      </c>
      <c r="DF7" s="80">
        <v>76.97</v>
      </c>
      <c r="DG7" s="80">
        <v>89.21</v>
      </c>
      <c r="DH7" s="80">
        <v>45.75</v>
      </c>
      <c r="DI7" s="80">
        <v>47.79</v>
      </c>
      <c r="DJ7" s="80">
        <v>49.79</v>
      </c>
      <c r="DK7" s="80">
        <v>52.45</v>
      </c>
      <c r="DL7" s="80">
        <v>54.79</v>
      </c>
      <c r="DM7" s="80">
        <v>49.39</v>
      </c>
      <c r="DN7" s="80">
        <v>50.75</v>
      </c>
      <c r="DO7" s="80">
        <v>51.72</v>
      </c>
      <c r="DP7" s="80">
        <v>52.27</v>
      </c>
      <c r="DQ7" s="80">
        <v>52.87</v>
      </c>
      <c r="DR7" s="80">
        <v>52.41</v>
      </c>
      <c r="DS7" s="80">
        <v>0</v>
      </c>
      <c r="DT7" s="80">
        <v>0</v>
      </c>
      <c r="DU7" s="80">
        <v>0</v>
      </c>
      <c r="DV7" s="80">
        <v>0</v>
      </c>
      <c r="DW7" s="80">
        <v>0</v>
      </c>
      <c r="DX7" s="80">
        <v>18.57</v>
      </c>
      <c r="DY7" s="80">
        <v>21.14</v>
      </c>
      <c r="DZ7" s="80">
        <v>22.12</v>
      </c>
      <c r="EA7" s="80">
        <v>25.67</v>
      </c>
      <c r="EB7" s="80">
        <v>26.86</v>
      </c>
      <c r="EC7" s="80">
        <v>26.78</v>
      </c>
      <c r="ED7" s="80">
        <v>0.37</v>
      </c>
      <c r="EE7" s="80">
        <v>0.25</v>
      </c>
      <c r="EF7" s="80">
        <v>0.45</v>
      </c>
      <c r="EG7" s="80">
        <v>0</v>
      </c>
      <c r="EH7" s="80">
        <v>0</v>
      </c>
      <c r="EI7" s="80">
        <v>0.44</v>
      </c>
      <c r="EJ7" s="80">
        <v>0.5</v>
      </c>
      <c r="EK7" s="80">
        <v>0.4</v>
      </c>
      <c r="EL7" s="80">
        <v>0.4</v>
      </c>
      <c r="EM7" s="80">
        <v>0.39</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2025-12-12T09:11:47Z</dcterms:created>
  <dcterms:modified xsi:type="dcterms:W3CDTF">2026-01-19T00:34:37Z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2026-01-19T00:34:37Z</vt:filetime>
  </property>
</Properties>
</file>