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70" tabRatio="785" firstSheet="1" activeTab="5"/>
  </bookViews>
  <sheets>
    <sheet name="交際費入力シート" sheetId="11" state="hidden" r:id="rId1"/>
    <sheet name="交際費" sheetId="16" r:id="rId2"/>
    <sheet name="支払証明書―支出先①" sheetId="13" state="hidden" r:id="rId3"/>
    <sheet name="支払証明書―支出先②" sheetId="14" state="hidden" r:id="rId4"/>
    <sheet name="公務入力シート" sheetId="3" state="hidden" r:id="rId5"/>
    <sheet name="公務" sheetId="1" r:id="rId6"/>
    <sheet name="リスト" sheetId="12" state="hidden" r:id="rId7"/>
  </sheets>
  <definedNames>
    <definedName name="_xlnm._FilterDatabase" localSheetId="1" hidden="1">交際費!$A$2:$E$202</definedName>
    <definedName name="_xlnm._FilterDatabase" localSheetId="5" hidden="1">公務!$A$2:$E$200</definedName>
    <definedName name="_xlnm.Criteria" localSheetId="5">公務!$B$3:$B$11</definedName>
    <definedName name="_xlnm.Print_Area" localSheetId="5">公務!$A$1:$E$201</definedName>
    <definedName name="_xlnm._FilterDatabase" localSheetId="4" hidden="1">公務入力シート!$A$2:$G$201</definedName>
    <definedName name="_xlnm._FilterDatabase" localSheetId="0" hidden="1">交際費入力シート!$A$2:$AI$202</definedName>
    <definedName name="_xlnm.Print_Area" localSheetId="2">'支払証明書―支出先①'!$A$3:$AC$36</definedName>
    <definedName name="_xlnm.Print_Area" localSheetId="3">'支払証明書―支出先②'!$A$1:$AC$36</definedName>
    <definedName name="_xlnm.Criteria" localSheetId="1">交際費!$B$3:$B$11</definedName>
    <definedName name="_xlnm.Print_Area" localSheetId="1">交際費!$A$1:$E$203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議会事務局</author>
  </authors>
  <commentList>
    <comment ref="D49" authorId="0">
      <text>
        <r>
          <rPr>
            <b/>
            <sz val="9"/>
            <color indexed="81"/>
            <rFont val="ＭＳ Ｐゴシック"/>
          </rPr>
          <t>新型肺炎コロナウイルスの拡大を防ぐため、開催を中止。</t>
        </r>
      </text>
    </comment>
  </commentList>
</comments>
</file>

<file path=xl/comments2.xml><?xml version="1.0" encoding="utf-8"?>
<comments xmlns="http://schemas.openxmlformats.org/spreadsheetml/2006/main">
  <authors>
    <author>議会事務局</author>
  </authors>
  <commentList>
    <comment ref="P1" authorId="0">
      <text>
        <r>
          <rPr>
            <b/>
            <sz val="9"/>
            <color indexed="10"/>
            <rFont val="ＭＳ 明朝"/>
          </rPr>
          <t>支払or精算を選択</t>
        </r>
      </text>
    </comment>
    <comment ref="AE1" authorId="0">
      <text>
        <r>
          <rPr>
            <b/>
            <sz val="9"/>
            <color indexed="10"/>
            <rFont val="ＭＳ 明朝"/>
          </rPr>
          <t>整理番号を入力</t>
        </r>
      </text>
    </comment>
  </commentList>
</comments>
</file>

<file path=xl/comments3.xml><?xml version="1.0" encoding="utf-8"?>
<comments xmlns="http://schemas.openxmlformats.org/spreadsheetml/2006/main">
  <authors>
    <author>議会事務局</author>
  </authors>
  <commentList>
    <comment ref="P1" authorId="0">
      <text>
        <r>
          <rPr>
            <b/>
            <sz val="9"/>
            <color indexed="10"/>
            <rFont val="ＭＳ 明朝"/>
          </rPr>
          <t>支払or精算を選択</t>
        </r>
      </text>
    </comment>
    <comment ref="AE1" authorId="0">
      <text>
        <r>
          <rPr>
            <b/>
            <sz val="9"/>
            <color indexed="10"/>
            <rFont val="ＭＳ 明朝"/>
          </rPr>
          <t>整理番号を入力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<sst xmlns="http://schemas.openxmlformats.org/spreadsheetml/2006/main" xmlns:r="http://schemas.openxmlformats.org/officeDocument/2006/relationships" count="192" uniqueCount="192">
  <si>
    <t>支出予定日</t>
    <rPh sb="0" eb="2">
      <t>シシュツ</t>
    </rPh>
    <rPh sb="2" eb="5">
      <t>ヨテイビ</t>
    </rPh>
    <phoneticPr fontId="1"/>
  </si>
  <si>
    <t>起・竣工式</t>
    <rPh sb="0" eb="1">
      <t>キ</t>
    </rPh>
    <rPh sb="2" eb="4">
      <t>シュンコウ</t>
    </rPh>
    <rPh sb="4" eb="5">
      <t>シキ</t>
    </rPh>
    <phoneticPr fontId="1"/>
  </si>
  <si>
    <t>01</t>
  </si>
  <si>
    <t>備考</t>
    <rPh sb="0" eb="2">
      <t>ビコウ</t>
    </rPh>
    <phoneticPr fontId="1"/>
  </si>
  <si>
    <t>祝賀会</t>
    <rPh sb="0" eb="3">
      <t>シュクガカイ</t>
    </rPh>
    <phoneticPr fontId="1"/>
  </si>
  <si>
    <t>団体名（住所）</t>
    <rPh sb="0" eb="2">
      <t>ダンタイ</t>
    </rPh>
    <rPh sb="2" eb="3">
      <t>メイ</t>
    </rPh>
    <rPh sb="4" eb="6">
      <t>ジュウショ</t>
    </rPh>
    <phoneticPr fontId="1"/>
  </si>
  <si>
    <t>県町村会との政策研究会</t>
    <rPh sb="0" eb="1">
      <t>ケン</t>
    </rPh>
    <rPh sb="1" eb="4">
      <t>チョウソンカイ</t>
    </rPh>
    <rPh sb="6" eb="8">
      <t>セイサク</t>
    </rPh>
    <rPh sb="8" eb="11">
      <t>ケンキュウカイ</t>
    </rPh>
    <phoneticPr fontId="1"/>
  </si>
  <si>
    <t>職・氏名</t>
    <rPh sb="0" eb="1">
      <t>ショク</t>
    </rPh>
    <rPh sb="2" eb="4">
      <t>シメイ</t>
    </rPh>
    <phoneticPr fontId="1"/>
  </si>
  <si>
    <t>慶祝</t>
    <rPh sb="0" eb="2">
      <t>ケイシュク</t>
    </rPh>
    <phoneticPr fontId="1"/>
  </si>
  <si>
    <t>サンドクラフトサンセットセレモニー</t>
  </si>
  <si>
    <t>弔慰</t>
    <rPh sb="0" eb="2">
      <t>チョウイ</t>
    </rPh>
    <phoneticPr fontId="1"/>
  </si>
  <si>
    <t>三種町スポーツ協会</t>
    <rPh sb="0" eb="3">
      <t>ミタネチョウ</t>
    </rPh>
    <rPh sb="7" eb="9">
      <t>キョウカイ</t>
    </rPh>
    <phoneticPr fontId="1"/>
  </si>
  <si>
    <t>支出の事由</t>
    <rPh sb="0" eb="2">
      <t>シシュツ</t>
    </rPh>
    <rPh sb="3" eb="5">
      <t>ジユウ</t>
    </rPh>
    <phoneticPr fontId="1"/>
  </si>
  <si>
    <t>区分</t>
    <rPh sb="0" eb="2">
      <t>クブン</t>
    </rPh>
    <phoneticPr fontId="1"/>
  </si>
  <si>
    <t>議員の配偶者</t>
    <rPh sb="0" eb="2">
      <t>ギイン</t>
    </rPh>
    <rPh sb="3" eb="6">
      <t>ハイグウシャ</t>
    </rPh>
    <phoneticPr fontId="1"/>
  </si>
  <si>
    <t>三種町老人クラブ総会懇親会</t>
    <rPh sb="0" eb="3">
      <t>ミタネチョウ</t>
    </rPh>
    <rPh sb="3" eb="5">
      <t>ロウジン</t>
    </rPh>
    <rPh sb="8" eb="10">
      <t>ソウカイ</t>
    </rPh>
    <rPh sb="10" eb="13">
      <t>コンシンカイ</t>
    </rPh>
    <phoneticPr fontId="1"/>
  </si>
  <si>
    <t>欠席</t>
    <rPh sb="0" eb="2">
      <t>ケッセキ</t>
    </rPh>
    <phoneticPr fontId="1"/>
  </si>
  <si>
    <t>0000000</t>
  </si>
  <si>
    <t>秋田県町村議会議員研修会へ出席のため</t>
    <rPh sb="0" eb="3">
      <t>アキタケン</t>
    </rPh>
    <rPh sb="3" eb="5">
      <t>チョウソン</t>
    </rPh>
    <rPh sb="5" eb="7">
      <t>ギカイ</t>
    </rPh>
    <rPh sb="7" eb="9">
      <t>ギイン</t>
    </rPh>
    <rPh sb="9" eb="12">
      <t>ケンシュウカイ</t>
    </rPh>
    <rPh sb="13" eb="15">
      <t>シュッセキ</t>
    </rPh>
    <phoneticPr fontId="1"/>
  </si>
  <si>
    <t>弔慰の対象</t>
    <rPh sb="0" eb="2">
      <t>チョウイ</t>
    </rPh>
    <rPh sb="3" eb="5">
      <t>タイショウ</t>
    </rPh>
    <phoneticPr fontId="1"/>
  </si>
  <si>
    <t>支出金額</t>
    <rPh sb="0" eb="2">
      <t>シシュツ</t>
    </rPh>
    <rPh sb="2" eb="4">
      <t>キンガク</t>
    </rPh>
    <phoneticPr fontId="1"/>
  </si>
  <si>
    <t>三種町老人クラブ</t>
    <rPh sb="0" eb="2">
      <t>ミタネ</t>
    </rPh>
    <rPh sb="2" eb="3">
      <t>マチ</t>
    </rPh>
    <rPh sb="3" eb="5">
      <t>ロウジン</t>
    </rPh>
    <phoneticPr fontId="1"/>
  </si>
  <si>
    <t>房住山山開き安全祈願祭</t>
    <rPh sb="0" eb="3">
      <t>ボウジュウザン</t>
    </rPh>
    <rPh sb="3" eb="5">
      <t>ヤマビラ</t>
    </rPh>
    <rPh sb="6" eb="8">
      <t>アンゼン</t>
    </rPh>
    <rPh sb="8" eb="11">
      <t>キガンサイ</t>
    </rPh>
    <phoneticPr fontId="1"/>
  </si>
  <si>
    <t>起　案</t>
  </si>
  <si>
    <t>支出基準 ③</t>
    <rPh sb="0" eb="2">
      <t>シシュツ</t>
    </rPh>
    <rPh sb="2" eb="4">
      <t>キジュン</t>
    </rPh>
    <phoneticPr fontId="1"/>
  </si>
  <si>
    <t>議会事務局長　後藤　誠</t>
    <rPh sb="0" eb="2">
      <t>ギカイ</t>
    </rPh>
    <rPh sb="2" eb="4">
      <t>ジム</t>
    </rPh>
    <rPh sb="4" eb="6">
      <t>キョクチョウ</t>
    </rPh>
    <rPh sb="7" eb="9">
      <t>ゴトウ</t>
    </rPh>
    <rPh sb="10" eb="11">
      <t>マコト</t>
    </rPh>
    <phoneticPr fontId="1"/>
  </si>
  <si>
    <t>秋田県北部地域秋期合同東北要望活動</t>
    <rPh sb="0" eb="3">
      <t>アキタケン</t>
    </rPh>
    <rPh sb="3" eb="5">
      <t>ホクブ</t>
    </rPh>
    <rPh sb="5" eb="7">
      <t>チイキ</t>
    </rPh>
    <rPh sb="7" eb="9">
      <t>シュウキ</t>
    </rPh>
    <rPh sb="9" eb="11">
      <t>ゴウドウ</t>
    </rPh>
    <rPh sb="11" eb="13">
      <t>トウホク</t>
    </rPh>
    <rPh sb="13" eb="15">
      <t>ヨウボウ</t>
    </rPh>
    <rPh sb="15" eb="17">
      <t>カツドウ</t>
    </rPh>
    <phoneticPr fontId="1"/>
  </si>
  <si>
    <t>懇親会</t>
    <rPh sb="0" eb="2">
      <t>コンシン</t>
    </rPh>
    <rPh sb="2" eb="3">
      <t>カイ</t>
    </rPh>
    <phoneticPr fontId="1"/>
  </si>
  <si>
    <t>花輪</t>
    <rPh sb="0" eb="2">
      <t>ハナワ</t>
    </rPh>
    <phoneticPr fontId="1"/>
  </si>
  <si>
    <t>金額</t>
    <rPh sb="0" eb="2">
      <t>キンガク</t>
    </rPh>
    <phoneticPr fontId="1"/>
  </si>
  <si>
    <t>現在残額</t>
    <rPh sb="0" eb="2">
      <t>ゲンザイ</t>
    </rPh>
    <rPh sb="2" eb="4">
      <t>ザンガク</t>
    </rPh>
    <phoneticPr fontId="1"/>
  </si>
  <si>
    <t>記念品</t>
    <rPh sb="0" eb="3">
      <t>キネンヒン</t>
    </rPh>
    <phoneticPr fontId="1"/>
  </si>
  <si>
    <t>配当予算</t>
  </si>
  <si>
    <t>番号</t>
    <rPh sb="0" eb="2">
      <t>バンゴウ</t>
    </rPh>
    <phoneticPr fontId="1"/>
  </si>
  <si>
    <t>代理：副議長
総会等：7日まで</t>
    <rPh sb="0" eb="2">
      <t>ダイリ</t>
    </rPh>
    <rPh sb="3" eb="6">
      <t>フクギチョウ</t>
    </rPh>
    <rPh sb="7" eb="9">
      <t>ソウカイ</t>
    </rPh>
    <rPh sb="9" eb="10">
      <t>トウ</t>
    </rPh>
    <rPh sb="12" eb="13">
      <t>ニチ</t>
    </rPh>
    <phoneticPr fontId="1"/>
  </si>
  <si>
    <t>土産</t>
    <rPh sb="0" eb="2">
      <t>ミヤゲ</t>
    </rPh>
    <phoneticPr fontId="1"/>
  </si>
  <si>
    <t>整理</t>
  </si>
  <si>
    <t>支出基準 ①</t>
    <rPh sb="0" eb="2">
      <t>シシュツ</t>
    </rPh>
    <rPh sb="2" eb="4">
      <t>キジュン</t>
    </rPh>
    <phoneticPr fontId="1"/>
  </si>
  <si>
    <t>年月日</t>
    <rPh sb="0" eb="3">
      <t>ネンガッピ</t>
    </rPh>
    <phoneticPr fontId="1"/>
  </si>
  <si>
    <t>支出基準 ②</t>
    <rPh sb="0" eb="2">
      <t>シシュツ</t>
    </rPh>
    <rPh sb="2" eb="4">
      <t>キジュン</t>
    </rPh>
    <phoneticPr fontId="1"/>
  </si>
  <si>
    <t>清酒</t>
    <rPh sb="0" eb="2">
      <t>セイシュ</t>
    </rPh>
    <phoneticPr fontId="1"/>
  </si>
  <si>
    <t>会費</t>
    <rPh sb="0" eb="2">
      <t>カイヒ</t>
    </rPh>
    <phoneticPr fontId="1"/>
  </si>
  <si>
    <t>記念式典</t>
    <rPh sb="0" eb="2">
      <t>キネン</t>
    </rPh>
    <rPh sb="2" eb="4">
      <t>シキテン</t>
    </rPh>
    <phoneticPr fontId="1"/>
  </si>
  <si>
    <t>秋田県知事等への要望活動</t>
    <rPh sb="0" eb="3">
      <t>アキタケン</t>
    </rPh>
    <rPh sb="3" eb="5">
      <t>チジ</t>
    </rPh>
    <rPh sb="5" eb="6">
      <t>トウ</t>
    </rPh>
    <rPh sb="8" eb="10">
      <t>ヨウボウ</t>
    </rPh>
    <rPh sb="10" eb="12">
      <t>カツドウ</t>
    </rPh>
    <phoneticPr fontId="1"/>
  </si>
  <si>
    <t>渉外</t>
    <rPh sb="0" eb="2">
      <t>ショウガイ</t>
    </rPh>
    <phoneticPr fontId="1"/>
  </si>
  <si>
    <t>その他</t>
    <rPh sb="2" eb="3">
      <t>タ</t>
    </rPh>
    <phoneticPr fontId="1"/>
  </si>
  <si>
    <t>葬儀等</t>
    <rPh sb="0" eb="2">
      <t>ソウギ</t>
    </rPh>
    <rPh sb="2" eb="3">
      <t>トウ</t>
    </rPh>
    <phoneticPr fontId="1"/>
  </si>
  <si>
    <t>氏名</t>
    <rPh sb="0" eb="2">
      <t>シメイ</t>
    </rPh>
    <phoneticPr fontId="1"/>
  </si>
  <si>
    <t>研修会</t>
    <rPh sb="0" eb="3">
      <t>ケンシュウカイ</t>
    </rPh>
    <phoneticPr fontId="1"/>
  </si>
  <si>
    <t>秋田県北部地域秋期合同要望活動</t>
  </si>
  <si>
    <t>会議</t>
    <rPh sb="0" eb="2">
      <t>カイギ</t>
    </rPh>
    <phoneticPr fontId="1"/>
  </si>
  <si>
    <t>議長が特に必要と認めるもの</t>
    <rPh sb="0" eb="2">
      <t>ギチョウ</t>
    </rPh>
    <rPh sb="3" eb="4">
      <t>トク</t>
    </rPh>
    <rPh sb="5" eb="7">
      <t>ヒツヨウ</t>
    </rPh>
    <rPh sb="8" eb="9">
      <t>ミト</t>
    </rPh>
    <phoneticPr fontId="1"/>
  </si>
  <si>
    <t>議員本人</t>
    <rPh sb="0" eb="2">
      <t>ギイン</t>
    </rPh>
    <rPh sb="2" eb="4">
      <t>ホンニン</t>
    </rPh>
    <phoneticPr fontId="1"/>
  </si>
  <si>
    <t>議員の父</t>
    <rPh sb="0" eb="2">
      <t>ギイン</t>
    </rPh>
    <rPh sb="3" eb="4">
      <t>チチ</t>
    </rPh>
    <phoneticPr fontId="1"/>
  </si>
  <si>
    <t>議員の母</t>
    <rPh sb="0" eb="2">
      <t>ギイン</t>
    </rPh>
    <rPh sb="3" eb="4">
      <t>ハハ</t>
    </rPh>
    <phoneticPr fontId="1"/>
  </si>
  <si>
    <t>ただし、</t>
  </si>
  <si>
    <t>議員の子</t>
    <rPh sb="0" eb="2">
      <t>ギイン</t>
    </rPh>
    <rPh sb="3" eb="4">
      <t>コ</t>
    </rPh>
    <phoneticPr fontId="1"/>
  </si>
  <si>
    <t>香典</t>
    <rPh sb="0" eb="2">
      <t>コウデン</t>
    </rPh>
    <phoneticPr fontId="1"/>
  </si>
  <si>
    <t>数量</t>
    <rPh sb="0" eb="2">
      <t>スウリョウ</t>
    </rPh>
    <phoneticPr fontId="1"/>
  </si>
  <si>
    <t>研修会：22日まで</t>
    <rPh sb="0" eb="3">
      <t>ケンシュウカイ</t>
    </rPh>
    <rPh sb="6" eb="7">
      <t>ニチ</t>
    </rPh>
    <phoneticPr fontId="1"/>
  </si>
  <si>
    <t>支出先 ①</t>
    <rPh sb="0" eb="2">
      <t>シシュツ</t>
    </rPh>
    <rPh sb="2" eb="3">
      <t>サキ</t>
    </rPh>
    <phoneticPr fontId="1"/>
  </si>
  <si>
    <t>支出先 ②</t>
    <rPh sb="0" eb="2">
      <t>シシュツ</t>
    </rPh>
    <rPh sb="2" eb="3">
      <t>サキ</t>
    </rPh>
    <phoneticPr fontId="1"/>
  </si>
  <si>
    <t>三種町商工会【４部会合同】三種町議会との懇談会</t>
    <rPh sb="0" eb="3">
      <t>ミタネチョウ</t>
    </rPh>
    <rPh sb="3" eb="6">
      <t>ショウコウカイ</t>
    </rPh>
    <rPh sb="8" eb="10">
      <t>ブカイ</t>
    </rPh>
    <rPh sb="10" eb="12">
      <t>ゴウドウ</t>
    </rPh>
    <rPh sb="13" eb="16">
      <t>ミタネチョウ</t>
    </rPh>
    <rPh sb="16" eb="18">
      <t>ギカイ</t>
    </rPh>
    <rPh sb="20" eb="23">
      <t>コンダンカイ</t>
    </rPh>
    <phoneticPr fontId="1"/>
  </si>
  <si>
    <t>支出先 ③</t>
    <rPh sb="0" eb="2">
      <t>シシュツ</t>
    </rPh>
    <rPh sb="2" eb="3">
      <t>サキ</t>
    </rPh>
    <phoneticPr fontId="1"/>
  </si>
  <si>
    <t>支出する者の</t>
    <rPh sb="0" eb="2">
      <t>シシュツ</t>
    </rPh>
    <rPh sb="4" eb="5">
      <t>モノ</t>
    </rPh>
    <phoneticPr fontId="1"/>
  </si>
  <si>
    <t>職・氏名　①</t>
    <rPh sb="0" eb="1">
      <t>ショク</t>
    </rPh>
    <rPh sb="2" eb="4">
      <t>シメイ</t>
    </rPh>
    <phoneticPr fontId="1"/>
  </si>
  <si>
    <t>内容 ①</t>
    <rPh sb="0" eb="2">
      <t>ナイヨウ</t>
    </rPh>
    <phoneticPr fontId="1"/>
  </si>
  <si>
    <t>伝統芸能の祭典ｉｎみたね（夜の部）</t>
    <rPh sb="0" eb="2">
      <t>デントウ</t>
    </rPh>
    <rPh sb="2" eb="4">
      <t>ゲイノウ</t>
    </rPh>
    <rPh sb="5" eb="7">
      <t>サイテン</t>
    </rPh>
    <rPh sb="13" eb="14">
      <t>ヨル</t>
    </rPh>
    <rPh sb="15" eb="16">
      <t>ブ</t>
    </rPh>
    <phoneticPr fontId="1"/>
  </si>
  <si>
    <t>-</t>
  </si>
  <si>
    <t>内容 ②</t>
    <rPh sb="0" eb="2">
      <t>ナイヨウ</t>
    </rPh>
    <phoneticPr fontId="1"/>
  </si>
  <si>
    <t>祝金</t>
    <rPh sb="0" eb="1">
      <t>イワ</t>
    </rPh>
    <rPh sb="1" eb="2">
      <t>キン</t>
    </rPh>
    <phoneticPr fontId="1"/>
  </si>
  <si>
    <t>支出命令票等添付書類</t>
    <rPh sb="0" eb="2">
      <t>シシュツ</t>
    </rPh>
    <rPh sb="2" eb="4">
      <t>メイレイ</t>
    </rPh>
    <rPh sb="4" eb="5">
      <t>ヒョウ</t>
    </rPh>
    <rPh sb="5" eb="6">
      <t>トウ</t>
    </rPh>
    <rPh sb="6" eb="8">
      <t>テンプ</t>
    </rPh>
    <rPh sb="8" eb="10">
      <t>ショルイ</t>
    </rPh>
    <phoneticPr fontId="1"/>
  </si>
  <si>
    <t>一般廃棄物処理施設・運営事業建設工事火入式</t>
    <rPh sb="0" eb="2">
      <t>イッパン</t>
    </rPh>
    <rPh sb="2" eb="5">
      <t>ハイキブツ</t>
    </rPh>
    <rPh sb="5" eb="7">
      <t>ショリ</t>
    </rPh>
    <rPh sb="7" eb="9">
      <t>シセツ</t>
    </rPh>
    <rPh sb="10" eb="12">
      <t>ウンエイ</t>
    </rPh>
    <rPh sb="12" eb="14">
      <t>ジギョウ</t>
    </rPh>
    <rPh sb="14" eb="16">
      <t>ケンセツ</t>
    </rPh>
    <rPh sb="16" eb="18">
      <t>コウジ</t>
    </rPh>
    <rPh sb="18" eb="20">
      <t>ヒイ</t>
    </rPh>
    <rPh sb="20" eb="21">
      <t>シキ</t>
    </rPh>
    <phoneticPr fontId="1"/>
  </si>
  <si>
    <t>支払証明書</t>
    <rPh sb="0" eb="2">
      <t>シハライ</t>
    </rPh>
    <rPh sb="2" eb="5">
      <t>ショウメイショ</t>
    </rPh>
    <phoneticPr fontId="1"/>
  </si>
  <si>
    <t>債権者</t>
    <rPh sb="0" eb="3">
      <t>サイケンシャ</t>
    </rPh>
    <phoneticPr fontId="1"/>
  </si>
  <si>
    <t>領収書を徴するこ
とができない理由</t>
    <rPh sb="0" eb="3">
      <t>リョウシュウショ</t>
    </rPh>
    <rPh sb="4" eb="5">
      <t>チョウ</t>
    </rPh>
    <rPh sb="15" eb="17">
      <t>リユウ</t>
    </rPh>
    <phoneticPr fontId="1"/>
  </si>
  <si>
    <t>支払</t>
  </si>
  <si>
    <t>伝票番号</t>
    <rPh sb="0" eb="2">
      <t>デンピョウ</t>
    </rPh>
    <rPh sb="2" eb="4">
      <t>バンゴウ</t>
    </rPh>
    <phoneticPr fontId="1"/>
  </si>
  <si>
    <t>三種町老人クラブ連合会総会・懇親会</t>
    <rPh sb="0" eb="3">
      <t>ミタネチョウ</t>
    </rPh>
    <rPh sb="3" eb="5">
      <t>ロウジン</t>
    </rPh>
    <rPh sb="8" eb="11">
      <t>レンゴウカイ</t>
    </rPh>
    <rPh sb="11" eb="13">
      <t>ソウカイ</t>
    </rPh>
    <rPh sb="14" eb="17">
      <t>コンシンカイ</t>
    </rPh>
    <phoneticPr fontId="1"/>
  </si>
  <si>
    <t>職・氏名</t>
  </si>
  <si>
    <t>三種町芸術文化協会総会親睦会</t>
    <rPh sb="0" eb="2">
      <t>ミタネ</t>
    </rPh>
    <rPh sb="2" eb="3">
      <t>マチ</t>
    </rPh>
    <rPh sb="3" eb="5">
      <t>ゲイジュツ</t>
    </rPh>
    <rPh sb="5" eb="7">
      <t>ブンカ</t>
    </rPh>
    <rPh sb="7" eb="9">
      <t>キョウカイ</t>
    </rPh>
    <rPh sb="9" eb="11">
      <t>ソウカイ</t>
    </rPh>
    <rPh sb="11" eb="14">
      <t>シンボクカイ</t>
    </rPh>
    <phoneticPr fontId="1"/>
  </si>
  <si>
    <t>上記金額の支払いに際しては、債権者から領収書を徴することができないので、その支払いをしたことを証明します。</t>
    <rPh sb="0" eb="2">
      <t>ジョウキ</t>
    </rPh>
    <rPh sb="2" eb="4">
      <t>キンガク</t>
    </rPh>
    <rPh sb="5" eb="7">
      <t>シハラ</t>
    </rPh>
    <rPh sb="9" eb="10">
      <t>サイ</t>
    </rPh>
    <rPh sb="14" eb="17">
      <t>サイケンシャ</t>
    </rPh>
    <rPh sb="19" eb="22">
      <t>リョウシュウショ</t>
    </rPh>
    <rPh sb="23" eb="24">
      <t>チョウ</t>
    </rPh>
    <rPh sb="38" eb="40">
      <t>シハラ</t>
    </rPh>
    <rPh sb="47" eb="49">
      <t>ショウメイ</t>
    </rPh>
    <phoneticPr fontId="1"/>
  </si>
  <si>
    <t>寸志</t>
    <rPh sb="0" eb="2">
      <t>スンシ</t>
    </rPh>
    <phoneticPr fontId="1"/>
  </si>
  <si>
    <t>会長　眞川　保雄　</t>
    <rPh sb="0" eb="2">
      <t>カイチョウ</t>
    </rPh>
    <rPh sb="3" eb="4">
      <t>マ</t>
    </rPh>
    <rPh sb="4" eb="5">
      <t>ガワ</t>
    </rPh>
    <rPh sb="6" eb="8">
      <t>タモオ</t>
    </rPh>
    <phoneticPr fontId="1"/>
  </si>
  <si>
    <t>№</t>
  </si>
  <si>
    <t>支出の日</t>
    <rPh sb="0" eb="2">
      <t>シシュツ</t>
    </rPh>
    <rPh sb="3" eb="4">
      <t>ビ</t>
    </rPh>
    <phoneticPr fontId="1"/>
  </si>
  <si>
    <t>支出区分</t>
    <rPh sb="0" eb="2">
      <t>シシュツ</t>
    </rPh>
    <rPh sb="2" eb="4">
      <t>クブン</t>
    </rPh>
    <phoneticPr fontId="1"/>
  </si>
  <si>
    <t>当町との関連性が薄く、前後日に公務があるため</t>
    <rPh sb="0" eb="2">
      <t>トウチョウ</t>
    </rPh>
    <rPh sb="4" eb="7">
      <t>カンレンセイ</t>
    </rPh>
    <rPh sb="8" eb="9">
      <t>ウス</t>
    </rPh>
    <rPh sb="11" eb="13">
      <t>ゼンゴ</t>
    </rPh>
    <rPh sb="13" eb="14">
      <t>ニチ</t>
    </rPh>
    <rPh sb="15" eb="17">
      <t>コウム</t>
    </rPh>
    <phoneticPr fontId="1"/>
  </si>
  <si>
    <t>支出内容</t>
    <rPh sb="0" eb="2">
      <t>シシュツ</t>
    </rPh>
    <rPh sb="2" eb="4">
      <t>ナイヨウ</t>
    </rPh>
    <phoneticPr fontId="1"/>
  </si>
  <si>
    <t>秋田県町村電算システム共同事業組合</t>
    <rPh sb="0" eb="3">
      <t>アキタケン</t>
    </rPh>
    <rPh sb="3" eb="5">
      <t>チョウソン</t>
    </rPh>
    <rPh sb="5" eb="7">
      <t>デンサン</t>
    </rPh>
    <rPh sb="11" eb="13">
      <t>キョウドウ</t>
    </rPh>
    <rPh sb="13" eb="15">
      <t>ジギョウ</t>
    </rPh>
    <rPh sb="15" eb="17">
      <t>クミアイ</t>
    </rPh>
    <phoneticPr fontId="1"/>
  </si>
  <si>
    <t>合　計</t>
    <rPh sb="0" eb="1">
      <t>ゴウ</t>
    </rPh>
    <rPh sb="2" eb="3">
      <t>ケイ</t>
    </rPh>
    <phoneticPr fontId="1"/>
  </si>
  <si>
    <t>精算</t>
  </si>
  <si>
    <t>議会事務局長　清水　秀文</t>
    <rPh sb="0" eb="2">
      <t>ギカイ</t>
    </rPh>
    <rPh sb="2" eb="4">
      <t>ジム</t>
    </rPh>
    <rPh sb="4" eb="6">
      <t>キョクチョウ</t>
    </rPh>
    <rPh sb="7" eb="9">
      <t>シミズ</t>
    </rPh>
    <rPh sb="10" eb="12">
      <t>ヒデフミ</t>
    </rPh>
    <phoneticPr fontId="1"/>
  </si>
  <si>
    <t>団体名</t>
    <rPh sb="0" eb="3">
      <t>ダンタイメイ</t>
    </rPh>
    <phoneticPr fontId="1"/>
  </si>
  <si>
    <t>議長　加藤　彦次郎</t>
    <rPh sb="0" eb="2">
      <t>ギチョウ</t>
    </rPh>
    <rPh sb="3" eb="5">
      <t>カトウ</t>
    </rPh>
    <rPh sb="6" eb="9">
      <t>ヒコジロウ</t>
    </rPh>
    <phoneticPr fontId="1"/>
  </si>
  <si>
    <t>特定非営利活動法人三種町観光協会総会・懇親会</t>
  </si>
  <si>
    <t>副議長　成田　光一</t>
    <rPh sb="0" eb="3">
      <t>フクギチョウ</t>
    </rPh>
    <rPh sb="4" eb="6">
      <t>ナリタ</t>
    </rPh>
    <rPh sb="7" eb="9">
      <t>コウイチ</t>
    </rPh>
    <phoneticPr fontId="1"/>
  </si>
  <si>
    <t>000884</t>
  </si>
  <si>
    <t>ＡＯＳ株式会社社長就任披露会</t>
    <rPh sb="3" eb="7">
      <t>カブシキガイシャ</t>
    </rPh>
    <rPh sb="7" eb="9">
      <t>シャチョウ</t>
    </rPh>
    <rPh sb="9" eb="11">
      <t>シュウニン</t>
    </rPh>
    <rPh sb="11" eb="14">
      <t>ヒロウカイ</t>
    </rPh>
    <phoneticPr fontId="1"/>
  </si>
  <si>
    <t>ＡＯＳ株式会社</t>
    <rPh sb="3" eb="6">
      <t>カブシキカイ</t>
    </rPh>
    <rPh sb="6" eb="7">
      <t>シャ</t>
    </rPh>
    <phoneticPr fontId="1"/>
  </si>
  <si>
    <t>代表取締役社長　村岡一彦</t>
    <rPh sb="0" eb="2">
      <t>ダイヒョウ</t>
    </rPh>
    <rPh sb="2" eb="5">
      <t>トリシマリヤク</t>
    </rPh>
    <rPh sb="5" eb="7">
      <t>シャチョウ</t>
    </rPh>
    <rPh sb="8" eb="10">
      <t>ムラオカ</t>
    </rPh>
    <rPh sb="10" eb="12">
      <t>カズヒコ</t>
    </rPh>
    <phoneticPr fontId="1"/>
  </si>
  <si>
    <t>三種町身体障害者協会総会懇親会</t>
    <rPh sb="0" eb="3">
      <t>ミタネチョウ</t>
    </rPh>
    <rPh sb="3" eb="5">
      <t>シンタイ</t>
    </rPh>
    <rPh sb="5" eb="8">
      <t>ショウガイシャ</t>
    </rPh>
    <rPh sb="8" eb="10">
      <t>キョウカイ</t>
    </rPh>
    <rPh sb="10" eb="12">
      <t>ソウカイ</t>
    </rPh>
    <rPh sb="12" eb="15">
      <t>コンシンカイ</t>
    </rPh>
    <phoneticPr fontId="1"/>
  </si>
  <si>
    <t>公務の名称</t>
    <rPh sb="0" eb="2">
      <t>コウム</t>
    </rPh>
    <rPh sb="3" eb="5">
      <t>メイショウ</t>
    </rPh>
    <phoneticPr fontId="1"/>
  </si>
  <si>
    <t>三種町身体障害者協会</t>
    <rPh sb="0" eb="3">
      <t>ミタネチョウ</t>
    </rPh>
    <rPh sb="3" eb="5">
      <t>シンタイ</t>
    </rPh>
    <rPh sb="5" eb="8">
      <t>ショウガイシャ</t>
    </rPh>
    <rPh sb="8" eb="10">
      <t>キョウカイ</t>
    </rPh>
    <phoneticPr fontId="1"/>
  </si>
  <si>
    <t>会長　近藤　敬夫</t>
    <rPh sb="0" eb="2">
      <t>カイチョウ</t>
    </rPh>
    <rPh sb="3" eb="5">
      <t>コンドウ</t>
    </rPh>
    <rPh sb="6" eb="8">
      <t>ケイオ</t>
    </rPh>
    <phoneticPr fontId="1"/>
  </si>
  <si>
    <t>三種町二十歳のづどい</t>
    <rPh sb="0" eb="3">
      <t>ミタネチョウ</t>
    </rPh>
    <rPh sb="3" eb="6">
      <t>ハタチ</t>
    </rPh>
    <phoneticPr fontId="1"/>
  </si>
  <si>
    <t>三種町遺族会総会懇親会</t>
    <rPh sb="0" eb="3">
      <t>ミタネチョウ</t>
    </rPh>
    <rPh sb="3" eb="6">
      <t>イゾクカイ</t>
    </rPh>
    <rPh sb="6" eb="8">
      <t>ソウカイ</t>
    </rPh>
    <rPh sb="8" eb="11">
      <t>コンシンカイ</t>
    </rPh>
    <phoneticPr fontId="1"/>
  </si>
  <si>
    <t>三種町遺族会</t>
    <rPh sb="0" eb="3">
      <t>ミタネチョウ</t>
    </rPh>
    <rPh sb="3" eb="6">
      <t>イゾクカイ</t>
    </rPh>
    <phoneticPr fontId="1"/>
  </si>
  <si>
    <t>会長　河村　隆夫</t>
    <rPh sb="0" eb="2">
      <t>カイチョウ</t>
    </rPh>
    <rPh sb="3" eb="5">
      <t>カワムラ</t>
    </rPh>
    <rPh sb="6" eb="8">
      <t>タカオ</t>
    </rPh>
    <phoneticPr fontId="1"/>
  </si>
  <si>
    <t>三種町スポーツ協会評議員会懇親会</t>
    <rPh sb="0" eb="3">
      <t>ミタネチョウ</t>
    </rPh>
    <rPh sb="7" eb="9">
      <t>キョウカイ</t>
    </rPh>
    <rPh sb="9" eb="12">
      <t>ヒョウギイン</t>
    </rPh>
    <rPh sb="12" eb="13">
      <t>カイ</t>
    </rPh>
    <rPh sb="13" eb="16">
      <t>コンシンカイ</t>
    </rPh>
    <phoneticPr fontId="1"/>
  </si>
  <si>
    <t>会長　牧野　三千雄</t>
    <rPh sb="0" eb="2">
      <t>カイチョウ</t>
    </rPh>
    <rPh sb="3" eb="5">
      <t>マキノ</t>
    </rPh>
    <rPh sb="6" eb="9">
      <t>ミチオ</t>
    </rPh>
    <phoneticPr fontId="1"/>
  </si>
  <si>
    <t>三種町芸術文化協会</t>
    <rPh sb="0" eb="3">
      <t>ミタネチョウ</t>
    </rPh>
    <rPh sb="3" eb="5">
      <t>ゲイジュツ</t>
    </rPh>
    <rPh sb="5" eb="7">
      <t>ブンカ</t>
    </rPh>
    <rPh sb="7" eb="9">
      <t>キョウカイ</t>
    </rPh>
    <phoneticPr fontId="1"/>
  </si>
  <si>
    <t>会長　近藤　和雄</t>
    <rPh sb="0" eb="2">
      <t>カイチョウ</t>
    </rPh>
    <rPh sb="3" eb="5">
      <t>コンドウ</t>
    </rPh>
    <rPh sb="6" eb="8">
      <t>カズオ</t>
    </rPh>
    <phoneticPr fontId="1"/>
  </si>
  <si>
    <t>特定非営利活動法人三種町観光協会総会懇親会</t>
  </si>
  <si>
    <t>三種町商工会総会懇親会</t>
  </si>
  <si>
    <t>会長　遠藤　政勝</t>
    <rPh sb="0" eb="2">
      <t>カイチョウ</t>
    </rPh>
    <rPh sb="3" eb="5">
      <t>エンドウ</t>
    </rPh>
    <rPh sb="6" eb="8">
      <t>マサカチ</t>
    </rPh>
    <phoneticPr fontId="1"/>
  </si>
  <si>
    <t>秋田県町村議会議長会理事会・懇親会</t>
  </si>
  <si>
    <t>三種町建設業協会総会懇親会</t>
  </si>
  <si>
    <t>米代川治水期成同盟会・秋田県北部国道７号整備促進期成同盟会・日本海沿岸東北自動車道建設促進秋田県北部期成同盟会合同総会</t>
    <rPh sb="0" eb="3">
      <t>ヨネシロガワ</t>
    </rPh>
    <rPh sb="3" eb="5">
      <t>チスイ</t>
    </rPh>
    <rPh sb="5" eb="7">
      <t>キセイ</t>
    </rPh>
    <rPh sb="7" eb="10">
      <t>ドウメイカイ</t>
    </rPh>
    <rPh sb="11" eb="14">
      <t>アキタケン</t>
    </rPh>
    <rPh sb="14" eb="16">
      <t>ホクブ</t>
    </rPh>
    <rPh sb="16" eb="18">
      <t>コクドウ</t>
    </rPh>
    <rPh sb="19" eb="20">
      <t>ゴウ</t>
    </rPh>
    <rPh sb="20" eb="22">
      <t>セイビ</t>
    </rPh>
    <rPh sb="22" eb="24">
      <t>ソクシン</t>
    </rPh>
    <rPh sb="24" eb="26">
      <t>キセイ</t>
    </rPh>
    <rPh sb="26" eb="29">
      <t>ドウメイカイ</t>
    </rPh>
    <rPh sb="30" eb="33">
      <t>ニホンカイ</t>
    </rPh>
    <rPh sb="33" eb="35">
      <t>エンガン</t>
    </rPh>
    <rPh sb="35" eb="37">
      <t>トウホク</t>
    </rPh>
    <rPh sb="37" eb="40">
      <t>ジドウシャ</t>
    </rPh>
    <rPh sb="40" eb="41">
      <t>ドウ</t>
    </rPh>
    <rPh sb="41" eb="43">
      <t>ケンセツ</t>
    </rPh>
    <rPh sb="43" eb="45">
      <t>ソクシン</t>
    </rPh>
    <rPh sb="45" eb="48">
      <t>アキタケン</t>
    </rPh>
    <rPh sb="48" eb="50">
      <t>ホクブ</t>
    </rPh>
    <rPh sb="50" eb="52">
      <t>キセイ</t>
    </rPh>
    <rPh sb="52" eb="55">
      <t>ドウメイカイ</t>
    </rPh>
    <rPh sb="55" eb="57">
      <t>ゴウドウ</t>
    </rPh>
    <rPh sb="57" eb="59">
      <t>ソウカイ</t>
    </rPh>
    <phoneticPr fontId="1"/>
  </si>
  <si>
    <t>秋田県知事と市町村議会議長との行政懇談会・意見交換会</t>
    <rPh sb="0" eb="3">
      <t>アキタケン</t>
    </rPh>
    <rPh sb="3" eb="5">
      <t>チジ</t>
    </rPh>
    <rPh sb="6" eb="9">
      <t>シチョウソン</t>
    </rPh>
    <rPh sb="9" eb="11">
      <t>ギカイ</t>
    </rPh>
    <rPh sb="11" eb="13">
      <t>ギチョウ</t>
    </rPh>
    <rPh sb="15" eb="17">
      <t>ギョウセイ</t>
    </rPh>
    <rPh sb="17" eb="20">
      <t>コンダンカイ</t>
    </rPh>
    <rPh sb="21" eb="23">
      <t>イケン</t>
    </rPh>
    <rPh sb="23" eb="26">
      <t>コウカンカイ</t>
    </rPh>
    <phoneticPr fontId="1"/>
  </si>
  <si>
    <t>町村議会議長・副議長研修会</t>
    <rPh sb="0" eb="2">
      <t>チョウソン</t>
    </rPh>
    <rPh sb="2" eb="4">
      <t>ギカイ</t>
    </rPh>
    <rPh sb="4" eb="6">
      <t>ギチョウ</t>
    </rPh>
    <rPh sb="7" eb="10">
      <t>フクギチョウ</t>
    </rPh>
    <rPh sb="10" eb="13">
      <t>ケンシュウカイ</t>
    </rPh>
    <phoneticPr fontId="1"/>
  </si>
  <si>
    <t>出欠区分</t>
    <rPh sb="0" eb="2">
      <t>シュッケツ</t>
    </rPh>
    <rPh sb="2" eb="4">
      <t>クブン</t>
    </rPh>
    <phoneticPr fontId="1"/>
  </si>
  <si>
    <t>出席</t>
    <rPh sb="0" eb="2">
      <t>シュッセキ</t>
    </rPh>
    <phoneticPr fontId="1"/>
  </si>
  <si>
    <t>国道１０１号線（秋田・男鹿・能代間）整備促進期成同盟会総会</t>
    <rPh sb="0" eb="2">
      <t>コクドウ</t>
    </rPh>
    <rPh sb="5" eb="7">
      <t>ゴウセン</t>
    </rPh>
    <rPh sb="8" eb="10">
      <t>アキタ</t>
    </rPh>
    <rPh sb="11" eb="13">
      <t>オガ</t>
    </rPh>
    <rPh sb="14" eb="16">
      <t>ノシロ</t>
    </rPh>
    <rPh sb="16" eb="17">
      <t>カン</t>
    </rPh>
    <rPh sb="18" eb="20">
      <t>セイビ</t>
    </rPh>
    <rPh sb="20" eb="22">
      <t>ソクシン</t>
    </rPh>
    <rPh sb="22" eb="24">
      <t>キセイ</t>
    </rPh>
    <rPh sb="24" eb="27">
      <t>ドウメイカイ</t>
    </rPh>
    <rPh sb="27" eb="29">
      <t>ソウカイ</t>
    </rPh>
    <phoneticPr fontId="1"/>
  </si>
  <si>
    <t>代理</t>
    <rPh sb="0" eb="2">
      <t>ダイリ</t>
    </rPh>
    <phoneticPr fontId="1"/>
  </si>
  <si>
    <t>公務</t>
    <rPh sb="0" eb="2">
      <t>コウム</t>
    </rPh>
    <phoneticPr fontId="1"/>
  </si>
  <si>
    <t>三種町商工会</t>
  </si>
  <si>
    <t>大館能代空港利用促進協議会総会</t>
  </si>
  <si>
    <t>町村議会議長・正副議長研修会で東京へ出張中のため</t>
    <rPh sb="0" eb="2">
      <t>チョウソン</t>
    </rPh>
    <rPh sb="2" eb="4">
      <t>ギカイ</t>
    </rPh>
    <rPh sb="4" eb="6">
      <t>ギチョウ</t>
    </rPh>
    <rPh sb="7" eb="9">
      <t>セイフク</t>
    </rPh>
    <rPh sb="9" eb="11">
      <t>ギチョウ</t>
    </rPh>
    <rPh sb="11" eb="14">
      <t>ケンシュウカイ</t>
    </rPh>
    <rPh sb="15" eb="17">
      <t>トウキョウ</t>
    </rPh>
    <rPh sb="18" eb="21">
      <t>シュッチョウチュウ</t>
    </rPh>
    <phoneticPr fontId="1"/>
  </si>
  <si>
    <t>公務の日</t>
    <rPh sb="0" eb="2">
      <t>コウム</t>
    </rPh>
    <rPh sb="3" eb="4">
      <t>ビ</t>
    </rPh>
    <phoneticPr fontId="1"/>
  </si>
  <si>
    <t>三種町ＣＣＳプラント誘致協議会総会</t>
  </si>
  <si>
    <t>公務の内容</t>
    <rPh sb="0" eb="2">
      <t>コウム</t>
    </rPh>
    <rPh sb="3" eb="5">
      <t>ナイヨウ</t>
    </rPh>
    <phoneticPr fontId="1"/>
  </si>
  <si>
    <t>三種町遺族会総会・懇親会</t>
    <rPh sb="0" eb="3">
      <t>ミタネチョウ</t>
    </rPh>
    <rPh sb="3" eb="6">
      <t>イゾクカイ</t>
    </rPh>
    <rPh sb="6" eb="8">
      <t>ソウカイ</t>
    </rPh>
    <rPh sb="9" eb="12">
      <t>コンシンカイ</t>
    </rPh>
    <phoneticPr fontId="1"/>
  </si>
  <si>
    <t>三種町身体障害者協会総会・懇親会</t>
    <rPh sb="0" eb="3">
      <t>ミタネチョウ</t>
    </rPh>
    <rPh sb="3" eb="5">
      <t>シンタイ</t>
    </rPh>
    <rPh sb="5" eb="8">
      <t>ショウガイシャ</t>
    </rPh>
    <rPh sb="8" eb="10">
      <t>キョウカイ</t>
    </rPh>
    <rPh sb="10" eb="12">
      <t>ソウカイ</t>
    </rPh>
    <rPh sb="13" eb="16">
      <t>コンシンカイ</t>
    </rPh>
    <phoneticPr fontId="1"/>
  </si>
  <si>
    <t>令和７年度　議長公務</t>
  </si>
  <si>
    <t>特定非営利活動法人三種町観光協会</t>
  </si>
  <si>
    <t>大森三四郎氏黄綬褒章受章記念祝賀会</t>
    <rPh sb="0" eb="2">
      <t>オオモリ</t>
    </rPh>
    <rPh sb="2" eb="5">
      <t>サンシロウ</t>
    </rPh>
    <rPh sb="5" eb="6">
      <t>シ</t>
    </rPh>
    <rPh sb="6" eb="8">
      <t>オウジュ</t>
    </rPh>
    <rPh sb="8" eb="9">
      <t>ホ</t>
    </rPh>
    <rPh sb="9" eb="10">
      <t>ショウ</t>
    </rPh>
    <rPh sb="10" eb="12">
      <t>ジュショウ</t>
    </rPh>
    <rPh sb="12" eb="14">
      <t>キネン</t>
    </rPh>
    <rPh sb="14" eb="17">
      <t>シュクガカイ</t>
    </rPh>
    <phoneticPr fontId="1"/>
  </si>
  <si>
    <t>秋田県町村議会議長会</t>
  </si>
  <si>
    <t>三種町建設業協会</t>
  </si>
  <si>
    <t>能代山本関東圏企業懇談会</t>
    <rPh sb="0" eb="4">
      <t>ノシロヤマモト</t>
    </rPh>
    <rPh sb="4" eb="7">
      <t>カントウケン</t>
    </rPh>
    <rPh sb="7" eb="9">
      <t>キギョウ</t>
    </rPh>
    <rPh sb="9" eb="12">
      <t>コンダンカイ</t>
    </rPh>
    <phoneticPr fontId="1"/>
  </si>
  <si>
    <t>会長　畠山　慶午</t>
    <rPh sb="0" eb="2">
      <t>カイチョウ</t>
    </rPh>
    <rPh sb="3" eb="5">
      <t>ハタケヤマ</t>
    </rPh>
    <rPh sb="6" eb="8">
      <t>ケイゴ</t>
    </rPh>
    <phoneticPr fontId="1"/>
  </si>
  <si>
    <t>会長　田中　洋平</t>
    <rPh sb="0" eb="2">
      <t>カイチョウ</t>
    </rPh>
    <rPh sb="3" eb="5">
      <t>タナカ</t>
    </rPh>
    <rPh sb="6" eb="8">
      <t>ヨウヘイ</t>
    </rPh>
    <phoneticPr fontId="1"/>
  </si>
  <si>
    <t>能代港湾振興会総会・能代港洋上風力発電拠点化期成同盟会総会等</t>
    <rPh sb="29" eb="30">
      <t>トウ</t>
    </rPh>
    <phoneticPr fontId="1"/>
  </si>
  <si>
    <t>三種町農業公社理事会・懇親会</t>
    <rPh sb="0" eb="3">
      <t>ミタネチョウ</t>
    </rPh>
    <rPh sb="3" eb="5">
      <t>ノウギョウ</t>
    </rPh>
    <rPh sb="5" eb="7">
      <t>コウシャ</t>
    </rPh>
    <rPh sb="7" eb="10">
      <t>リジカイ</t>
    </rPh>
    <rPh sb="11" eb="14">
      <t>コンシンカイ</t>
    </rPh>
    <phoneticPr fontId="1"/>
  </si>
  <si>
    <t>釡谷浜海水浴場安全祈願の神事・直会</t>
    <rPh sb="0" eb="2">
      <t>カマヤ</t>
    </rPh>
    <rPh sb="2" eb="3">
      <t>ハマ</t>
    </rPh>
    <rPh sb="3" eb="5">
      <t>カイスイ</t>
    </rPh>
    <rPh sb="5" eb="7">
      <t>ヨクジョウ</t>
    </rPh>
    <rPh sb="7" eb="9">
      <t>アンゼン</t>
    </rPh>
    <rPh sb="9" eb="11">
      <t>キガン</t>
    </rPh>
    <rPh sb="12" eb="14">
      <t>シンジ</t>
    </rPh>
    <rPh sb="15" eb="17">
      <t>ナオライ</t>
    </rPh>
    <phoneticPr fontId="1"/>
  </si>
  <si>
    <t>11月14日にも本町で公務があり、その準備のため</t>
    <rPh sb="2" eb="3">
      <t>ガツ</t>
    </rPh>
    <rPh sb="5" eb="6">
      <t>ニチ</t>
    </rPh>
    <rPh sb="8" eb="10">
      <t>ホンチョウ</t>
    </rPh>
    <rPh sb="11" eb="13">
      <t>コウム</t>
    </rPh>
    <rPh sb="19" eb="21">
      <t>ジュンビ</t>
    </rPh>
    <phoneticPr fontId="1"/>
  </si>
  <si>
    <t>能代山本北都会北都銀行経営説明会等</t>
    <rPh sb="0" eb="2">
      <t>ノシロ</t>
    </rPh>
    <rPh sb="2" eb="4">
      <t>ヤマモト</t>
    </rPh>
    <rPh sb="4" eb="6">
      <t>ホクト</t>
    </rPh>
    <rPh sb="6" eb="7">
      <t>カイ</t>
    </rPh>
    <rPh sb="7" eb="9">
      <t>ホクト</t>
    </rPh>
    <rPh sb="9" eb="11">
      <t>ギンコウ</t>
    </rPh>
    <rPh sb="11" eb="13">
      <t>ケイエイ</t>
    </rPh>
    <rPh sb="13" eb="16">
      <t>セツメイカイ</t>
    </rPh>
    <rPh sb="16" eb="17">
      <t>トウ</t>
    </rPh>
    <phoneticPr fontId="1"/>
  </si>
  <si>
    <t>あわびの里づくり祭り</t>
    <rPh sb="4" eb="5">
      <t>サト</t>
    </rPh>
    <rPh sb="8" eb="9">
      <t>マツ</t>
    </rPh>
    <phoneticPr fontId="1"/>
  </si>
  <si>
    <t>森岳歌舞伎後援会総会</t>
    <rPh sb="0" eb="2">
      <t>モリタケ</t>
    </rPh>
    <rPh sb="2" eb="5">
      <t>カブキ</t>
    </rPh>
    <rPh sb="5" eb="8">
      <t>コウエンカイ</t>
    </rPh>
    <rPh sb="8" eb="10">
      <t>ソウカイ</t>
    </rPh>
    <phoneticPr fontId="1"/>
  </si>
  <si>
    <t>三種町長杯大学準硬式野球大会歓迎レセプション</t>
    <rPh sb="0" eb="2">
      <t>ミタネ</t>
    </rPh>
    <rPh sb="2" eb="4">
      <t>チョウチョウ</t>
    </rPh>
    <rPh sb="4" eb="5">
      <t>ハイ</t>
    </rPh>
    <rPh sb="5" eb="7">
      <t>ダイガク</t>
    </rPh>
    <rPh sb="7" eb="10">
      <t>ジュンコウシキ</t>
    </rPh>
    <rPh sb="10" eb="12">
      <t>ヤキュウ</t>
    </rPh>
    <rPh sb="12" eb="14">
      <t>タイカイ</t>
    </rPh>
    <rPh sb="14" eb="16">
      <t>カンゲイ</t>
    </rPh>
    <phoneticPr fontId="1"/>
  </si>
  <si>
    <t>令和７年度　議長交際費</t>
    <rPh sb="8" eb="11">
      <t>コウサイヒ</t>
    </rPh>
    <phoneticPr fontId="1"/>
  </si>
  <si>
    <t>三種町戦没者追悼式</t>
    <rPh sb="0" eb="3">
      <t>ミタネチョウ</t>
    </rPh>
    <rPh sb="3" eb="6">
      <t>センボツシャ</t>
    </rPh>
    <rPh sb="6" eb="9">
      <t>ツイトウシキ</t>
    </rPh>
    <phoneticPr fontId="1"/>
  </si>
  <si>
    <t>琴丘中学校閉校記念式典</t>
    <rPh sb="0" eb="2">
      <t>コトオカ</t>
    </rPh>
    <rPh sb="2" eb="5">
      <t>チュウガッコウ</t>
    </rPh>
    <rPh sb="5" eb="7">
      <t>ヘイコウ</t>
    </rPh>
    <rPh sb="7" eb="9">
      <t>キネン</t>
    </rPh>
    <rPh sb="9" eb="11">
      <t>シキテン</t>
    </rPh>
    <phoneticPr fontId="1"/>
  </si>
  <si>
    <t>岩手県・秋田県・山形県合同町村議会議長等中央研修会</t>
    <rPh sb="0" eb="3">
      <t>イワテケン</t>
    </rPh>
    <rPh sb="4" eb="7">
      <t>アキタケン</t>
    </rPh>
    <rPh sb="8" eb="10">
      <t>ヤマガタ</t>
    </rPh>
    <rPh sb="10" eb="11">
      <t>ケン</t>
    </rPh>
    <rPh sb="11" eb="13">
      <t>ゴウドウ</t>
    </rPh>
    <rPh sb="13" eb="15">
      <t>チョウソン</t>
    </rPh>
    <rPh sb="15" eb="17">
      <t>ギカイ</t>
    </rPh>
    <rPh sb="17" eb="19">
      <t>ギチョウ</t>
    </rPh>
    <rPh sb="19" eb="20">
      <t>トウ</t>
    </rPh>
    <rPh sb="20" eb="22">
      <t>チュウオウ</t>
    </rPh>
    <rPh sb="22" eb="25">
      <t>ケンシュウカイ</t>
    </rPh>
    <phoneticPr fontId="1"/>
  </si>
  <si>
    <t>羽後信用金庫能信会講演会等</t>
    <rPh sb="0" eb="2">
      <t>ウゴ</t>
    </rPh>
    <rPh sb="2" eb="4">
      <t>シンヨウ</t>
    </rPh>
    <rPh sb="4" eb="6">
      <t>キンコ</t>
    </rPh>
    <rPh sb="6" eb="7">
      <t>ノウ</t>
    </rPh>
    <rPh sb="7" eb="9">
      <t>シンカイ</t>
    </rPh>
    <rPh sb="9" eb="11">
      <t>コウエン</t>
    </rPh>
    <rPh sb="11" eb="12">
      <t>カイ</t>
    </rPh>
    <rPh sb="12" eb="13">
      <t>トウ</t>
    </rPh>
    <phoneticPr fontId="1"/>
  </si>
  <si>
    <t>森岳温泉夏まつり</t>
    <rPh sb="0" eb="2">
      <t>モリタケ</t>
    </rPh>
    <rPh sb="2" eb="4">
      <t>オンセン</t>
    </rPh>
    <rPh sb="4" eb="5">
      <t>ナツ</t>
    </rPh>
    <phoneticPr fontId="1"/>
  </si>
  <si>
    <t>琴丘・上小阿仁線整備促進協議会</t>
    <rPh sb="0" eb="2">
      <t>コトオカ</t>
    </rPh>
    <rPh sb="3" eb="7">
      <t>カミコアニ</t>
    </rPh>
    <rPh sb="7" eb="8">
      <t>セン</t>
    </rPh>
    <rPh sb="8" eb="10">
      <t>セイビ</t>
    </rPh>
    <rPh sb="10" eb="12">
      <t>ソクシン</t>
    </rPh>
    <rPh sb="12" eb="15">
      <t>キョウギカイ</t>
    </rPh>
    <phoneticPr fontId="1"/>
  </si>
  <si>
    <t>伝統芸能の祭典ｉｎみたね（昼の部）</t>
    <rPh sb="0" eb="2">
      <t>デントウ</t>
    </rPh>
    <rPh sb="2" eb="4">
      <t>ゲイノウ</t>
    </rPh>
    <rPh sb="5" eb="7">
      <t>サイテン</t>
    </rPh>
    <rPh sb="13" eb="14">
      <t>ヒル</t>
    </rPh>
    <rPh sb="15" eb="16">
      <t>ブ</t>
    </rPh>
    <phoneticPr fontId="1"/>
  </si>
  <si>
    <t>当町との関連性が薄いため</t>
    <rPh sb="0" eb="2">
      <t>トウチョウ</t>
    </rPh>
    <rPh sb="4" eb="6">
      <t>カンレン</t>
    </rPh>
    <rPh sb="6" eb="7">
      <t>セイ</t>
    </rPh>
    <rPh sb="8" eb="9">
      <t>ウス</t>
    </rPh>
    <phoneticPr fontId="1"/>
  </si>
  <si>
    <t>能代厚生医療センター病院運営委員会</t>
    <rPh sb="0" eb="2">
      <t>ノシロ</t>
    </rPh>
    <rPh sb="2" eb="4">
      <t>コウセイ</t>
    </rPh>
    <rPh sb="4" eb="6">
      <t>イリョウ</t>
    </rPh>
    <rPh sb="10" eb="12">
      <t>ビョウイン</t>
    </rPh>
    <rPh sb="12" eb="14">
      <t>ウンエイ</t>
    </rPh>
    <rPh sb="14" eb="17">
      <t>イインカイ</t>
    </rPh>
    <phoneticPr fontId="1"/>
  </si>
  <si>
    <t>主要地方道琴丘・上小阿仁線、能代・五城目線、三種町道路、三種川河川改修促進協議会３会合同要望活動</t>
    <rPh sb="0" eb="2">
      <t>シュヨウ</t>
    </rPh>
    <rPh sb="2" eb="4">
      <t>チホウ</t>
    </rPh>
    <rPh sb="4" eb="5">
      <t>ドウ</t>
    </rPh>
    <rPh sb="5" eb="7">
      <t>コトオカ</t>
    </rPh>
    <rPh sb="8" eb="12">
      <t>カミコアニ</t>
    </rPh>
    <rPh sb="12" eb="13">
      <t>セン</t>
    </rPh>
    <rPh sb="14" eb="16">
      <t>ノシロ</t>
    </rPh>
    <rPh sb="17" eb="20">
      <t>ゴジョウメ</t>
    </rPh>
    <rPh sb="20" eb="21">
      <t>セン</t>
    </rPh>
    <rPh sb="22" eb="24">
      <t>ミタネ</t>
    </rPh>
    <rPh sb="24" eb="25">
      <t>チョウ</t>
    </rPh>
    <rPh sb="25" eb="27">
      <t>ドウロ</t>
    </rPh>
    <rPh sb="28" eb="31">
      <t>ミタネガワ</t>
    </rPh>
    <rPh sb="31" eb="33">
      <t>カセン</t>
    </rPh>
    <rPh sb="33" eb="35">
      <t>カイシュウ</t>
    </rPh>
    <rPh sb="35" eb="37">
      <t>ソクシン</t>
    </rPh>
    <rPh sb="37" eb="40">
      <t>キョウギカイ</t>
    </rPh>
    <rPh sb="41" eb="42">
      <t>カイ</t>
    </rPh>
    <rPh sb="42" eb="44">
      <t>ゴウドウ</t>
    </rPh>
    <rPh sb="44" eb="46">
      <t>ヨウボウ</t>
    </rPh>
    <rPh sb="46" eb="48">
      <t>カツドウ</t>
    </rPh>
    <phoneticPr fontId="1"/>
  </si>
  <si>
    <t>三種川河川改修促進協議会、主要地方道五城目線三種町道路建設促進期成同盟会</t>
    <rPh sb="0" eb="3">
      <t>ミタネガワ</t>
    </rPh>
    <rPh sb="3" eb="5">
      <t>カセン</t>
    </rPh>
    <rPh sb="5" eb="7">
      <t>カイシュウ</t>
    </rPh>
    <rPh sb="7" eb="9">
      <t>ソクシン</t>
    </rPh>
    <rPh sb="9" eb="12">
      <t>キョウギカイ</t>
    </rPh>
    <rPh sb="13" eb="15">
      <t>シュヨウ</t>
    </rPh>
    <rPh sb="15" eb="17">
      <t>チホウ</t>
    </rPh>
    <rPh sb="17" eb="18">
      <t>ドウ</t>
    </rPh>
    <rPh sb="18" eb="21">
      <t>ゴジョウメ</t>
    </rPh>
    <rPh sb="21" eb="22">
      <t>セン</t>
    </rPh>
    <rPh sb="22" eb="24">
      <t>ミタネ</t>
    </rPh>
    <rPh sb="24" eb="25">
      <t>チョウ</t>
    </rPh>
    <rPh sb="25" eb="27">
      <t>ドウロ</t>
    </rPh>
    <rPh sb="27" eb="29">
      <t>ケンセツ</t>
    </rPh>
    <rPh sb="29" eb="31">
      <t>ソクシン</t>
    </rPh>
    <rPh sb="31" eb="33">
      <t>キセイ</t>
    </rPh>
    <rPh sb="33" eb="36">
      <t>ドウメイカイ</t>
    </rPh>
    <phoneticPr fontId="1"/>
  </si>
  <si>
    <t>八戸・能代間、北東北横断道整備促進期成同盟会要望活動</t>
    <rPh sb="0" eb="2">
      <t>ハチノヘ</t>
    </rPh>
    <rPh sb="3" eb="5">
      <t>ノシロ</t>
    </rPh>
    <rPh sb="5" eb="6">
      <t>カン</t>
    </rPh>
    <rPh sb="7" eb="8">
      <t>キタ</t>
    </rPh>
    <rPh sb="8" eb="10">
      <t>トウホク</t>
    </rPh>
    <rPh sb="10" eb="13">
      <t>オウダンドウ</t>
    </rPh>
    <rPh sb="13" eb="15">
      <t>セイビ</t>
    </rPh>
    <rPh sb="15" eb="17">
      <t>ソクシン</t>
    </rPh>
    <rPh sb="17" eb="19">
      <t>キセイ</t>
    </rPh>
    <rPh sb="19" eb="22">
      <t>ドウメイカイ</t>
    </rPh>
    <rPh sb="22" eb="24">
      <t>ヨウボウ</t>
    </rPh>
    <rPh sb="24" eb="26">
      <t>カツドウ</t>
    </rPh>
    <phoneticPr fontId="1"/>
  </si>
  <si>
    <t>釡谷浜海水浴場安全祈願の神事・直会</t>
  </si>
  <si>
    <t>ＮＰＯ法人三種町観光協会</t>
    <rPh sb="3" eb="5">
      <t>ホウジン</t>
    </rPh>
    <rPh sb="5" eb="8">
      <t>ミタネチョウ</t>
    </rPh>
    <rPh sb="8" eb="10">
      <t>カンコウ</t>
    </rPh>
    <rPh sb="10" eb="12">
      <t>キョウカイ</t>
    </rPh>
    <phoneticPr fontId="1"/>
  </si>
  <si>
    <t>能代山本北都会懇親会</t>
    <rPh sb="7" eb="10">
      <t>コンシンカイ</t>
    </rPh>
    <phoneticPr fontId="1"/>
  </si>
  <si>
    <t>三種町長杯大学準硬式野球大会歓迎レセプション</t>
    <rPh sb="0" eb="3">
      <t>ミタネチョウ</t>
    </rPh>
    <rPh sb="3" eb="5">
      <t>チョウハイ</t>
    </rPh>
    <rPh sb="5" eb="7">
      <t>ダイガク</t>
    </rPh>
    <rPh sb="7" eb="10">
      <t>ジュンコウシキ</t>
    </rPh>
    <rPh sb="10" eb="12">
      <t>ヤキュウ</t>
    </rPh>
    <rPh sb="12" eb="14">
      <t>タイカイ</t>
    </rPh>
    <rPh sb="14" eb="16">
      <t>カンゲイ</t>
    </rPh>
    <phoneticPr fontId="1"/>
  </si>
  <si>
    <t>岩手県・秋田県・山形県合同町村議会議長等中央研修会交流会</t>
    <rPh sb="25" eb="28">
      <t>コウリュウカイ</t>
    </rPh>
    <phoneticPr fontId="1"/>
  </si>
  <si>
    <t>羽後信用金庫能信会懇親会</t>
    <rPh sb="0" eb="2">
      <t>ウゴ</t>
    </rPh>
    <rPh sb="2" eb="4">
      <t>シンヨウ</t>
    </rPh>
    <rPh sb="4" eb="6">
      <t>キンコ</t>
    </rPh>
    <rPh sb="6" eb="7">
      <t>ノウ</t>
    </rPh>
    <rPh sb="7" eb="9">
      <t>シンカイ</t>
    </rPh>
    <rPh sb="9" eb="12">
      <t>コンシンカイ</t>
    </rPh>
    <phoneticPr fontId="1"/>
  </si>
  <si>
    <t>当町に関連する要望事項がないため</t>
    <rPh sb="0" eb="2">
      <t>トウチョウ</t>
    </rPh>
    <rPh sb="3" eb="5">
      <t>カンレン</t>
    </rPh>
    <rPh sb="7" eb="9">
      <t>ヨウボウ</t>
    </rPh>
    <rPh sb="9" eb="11">
      <t>ジコウ</t>
    </rPh>
    <phoneticPr fontId="1"/>
  </si>
  <si>
    <t>秋田県町村議会議長会理事会</t>
    <rPh sb="0" eb="3">
      <t>アキタケン</t>
    </rPh>
    <rPh sb="3" eb="5">
      <t>チョウソン</t>
    </rPh>
    <rPh sb="5" eb="7">
      <t>ギカイ</t>
    </rPh>
    <rPh sb="7" eb="9">
      <t>ギチョウ</t>
    </rPh>
    <rPh sb="9" eb="10">
      <t>カイ</t>
    </rPh>
    <rPh sb="10" eb="13">
      <t>リジカイ</t>
    </rPh>
    <phoneticPr fontId="1"/>
  </si>
  <si>
    <t>能代高校創立１００周年記念式典・祝賀会</t>
    <rPh sb="0" eb="2">
      <t>ノシロ</t>
    </rPh>
    <rPh sb="2" eb="4">
      <t>コウコウ</t>
    </rPh>
    <rPh sb="4" eb="6">
      <t>ソウリツ</t>
    </rPh>
    <rPh sb="9" eb="11">
      <t>シュウネン</t>
    </rPh>
    <rPh sb="11" eb="13">
      <t>キネン</t>
    </rPh>
    <rPh sb="13" eb="15">
      <t>シキテン</t>
    </rPh>
    <rPh sb="16" eb="19">
      <t>シュクガカイ</t>
    </rPh>
    <phoneticPr fontId="1"/>
  </si>
  <si>
    <t>秋田銀行鹿渡支店長歓送迎会</t>
    <rPh sb="0" eb="2">
      <t>アキタ</t>
    </rPh>
    <rPh sb="2" eb="4">
      <t>ギンコウ</t>
    </rPh>
    <rPh sb="4" eb="6">
      <t>カド</t>
    </rPh>
    <rPh sb="6" eb="9">
      <t>シテンチョウ</t>
    </rPh>
    <rPh sb="9" eb="13">
      <t>カンソウゲイカイ</t>
    </rPh>
    <phoneticPr fontId="1"/>
  </si>
  <si>
    <t>秋田銀行鹿渡支店長歓送迎会</t>
  </si>
  <si>
    <t>三種川河川改修促進協議会要望活動</t>
    <rPh sb="0" eb="3">
      <t>ミタネガワ</t>
    </rPh>
    <rPh sb="3" eb="5">
      <t>カセン</t>
    </rPh>
    <rPh sb="5" eb="7">
      <t>カイシュウ</t>
    </rPh>
    <rPh sb="7" eb="9">
      <t>ソクシン</t>
    </rPh>
    <rPh sb="9" eb="12">
      <t>キョウギカイ</t>
    </rPh>
    <rPh sb="12" eb="14">
      <t>ヨウボウ</t>
    </rPh>
    <rPh sb="14" eb="16">
      <t>カツドウ</t>
    </rPh>
    <phoneticPr fontId="1"/>
  </si>
  <si>
    <t>山本中学校閉校記念式典</t>
    <rPh sb="0" eb="2">
      <t>ヤマモト</t>
    </rPh>
    <rPh sb="2" eb="5">
      <t>チュウガッコウ</t>
    </rPh>
    <rPh sb="5" eb="7">
      <t>ヘイコウ</t>
    </rPh>
    <rPh sb="7" eb="9">
      <t>キネン</t>
    </rPh>
    <rPh sb="9" eb="11">
      <t>シキテン</t>
    </rPh>
    <phoneticPr fontId="1"/>
  </si>
  <si>
    <t>能代山本関東圏企業懇談会交流会</t>
    <rPh sb="0" eb="4">
      <t>ノシロヤマモト</t>
    </rPh>
    <rPh sb="4" eb="7">
      <t>カントウケン</t>
    </rPh>
    <rPh sb="7" eb="9">
      <t>キギョウ</t>
    </rPh>
    <rPh sb="9" eb="12">
      <t>コンダンカイ</t>
    </rPh>
    <rPh sb="12" eb="15">
      <t>コウリュウカイ</t>
    </rPh>
    <phoneticPr fontId="1"/>
  </si>
  <si>
    <t>全国市議会議長会東北部会懇親会</t>
    <rPh sb="0" eb="2">
      <t>ゼンコク</t>
    </rPh>
    <rPh sb="2" eb="5">
      <t>シギカイ</t>
    </rPh>
    <rPh sb="5" eb="7">
      <t>ギチョウ</t>
    </rPh>
    <rPh sb="7" eb="8">
      <t>カイ</t>
    </rPh>
    <rPh sb="8" eb="10">
      <t>トウホク</t>
    </rPh>
    <rPh sb="10" eb="12">
      <t>ブカイ</t>
    </rPh>
    <rPh sb="12" eb="15">
      <t>コンシンカイ</t>
    </rPh>
    <phoneticPr fontId="1"/>
  </si>
  <si>
    <t>東京みたね会懇親会</t>
    <rPh sb="0" eb="2">
      <t>トウキョウ</t>
    </rPh>
    <rPh sb="5" eb="6">
      <t>カイ</t>
    </rPh>
    <rPh sb="6" eb="9">
      <t>コンシンカイ</t>
    </rPh>
    <phoneticPr fontId="1"/>
  </si>
  <si>
    <t>大森三四郎氏黄綬褒章受章記念祝賀会</t>
  </si>
  <si>
    <t>八竜中学校閉校記念式典</t>
    <rPh sb="0" eb="2">
      <t>ハチリュウ</t>
    </rPh>
    <rPh sb="2" eb="5">
      <t>チュウガッコウ</t>
    </rPh>
    <rPh sb="5" eb="7">
      <t>ヘイコウ</t>
    </rPh>
    <rPh sb="7" eb="9">
      <t>キネン</t>
    </rPh>
    <rPh sb="9" eb="11">
      <t>シキテン</t>
    </rPh>
    <phoneticPr fontId="1"/>
  </si>
  <si>
    <t>秋田県関係自由民主党国会議員との懇談会</t>
    <rPh sb="0" eb="3">
      <t>アキタケン</t>
    </rPh>
    <rPh sb="3" eb="5">
      <t>カンケイ</t>
    </rPh>
    <rPh sb="5" eb="7">
      <t>ジユウ</t>
    </rPh>
    <rPh sb="7" eb="10">
      <t>ミンシュトウ</t>
    </rPh>
    <rPh sb="10" eb="12">
      <t>コッカイ</t>
    </rPh>
    <rPh sb="12" eb="14">
      <t>ギイン</t>
    </rPh>
    <rPh sb="16" eb="19">
      <t>コンダンカイ</t>
    </rPh>
    <phoneticPr fontId="1"/>
  </si>
  <si>
    <t>秋田県知事と市町村議会議長との行政懇談会意見交換会</t>
    <rPh sb="0" eb="3">
      <t>アキタケン</t>
    </rPh>
    <rPh sb="3" eb="5">
      <t>チジ</t>
    </rPh>
    <rPh sb="6" eb="9">
      <t>シチョウソン</t>
    </rPh>
    <rPh sb="9" eb="11">
      <t>ギカイ</t>
    </rPh>
    <rPh sb="11" eb="13">
      <t>ギチョウ</t>
    </rPh>
    <rPh sb="15" eb="17">
      <t>ギョウセイ</t>
    </rPh>
    <rPh sb="17" eb="20">
      <t>コンダンカイ</t>
    </rPh>
    <rPh sb="20" eb="22">
      <t>イケン</t>
    </rPh>
    <rPh sb="22" eb="25">
      <t>コウカンカイ</t>
    </rPh>
    <phoneticPr fontId="1"/>
  </si>
  <si>
    <t>東京みたね会総会等</t>
    <rPh sb="0" eb="2">
      <t>トウキョウ</t>
    </rPh>
    <rPh sb="5" eb="6">
      <t>カイ</t>
    </rPh>
    <rPh sb="6" eb="8">
      <t>ソウカイ</t>
    </rPh>
    <rPh sb="8" eb="9">
      <t>トウ</t>
    </rPh>
    <phoneticPr fontId="1"/>
  </si>
  <si>
    <t>町村議会議長会全国大会等</t>
    <rPh sb="0" eb="2">
      <t>チョウソン</t>
    </rPh>
    <rPh sb="2" eb="4">
      <t>ギカイ</t>
    </rPh>
    <rPh sb="4" eb="6">
      <t>ギチョウ</t>
    </rPh>
    <rPh sb="6" eb="7">
      <t>カイ</t>
    </rPh>
    <rPh sb="7" eb="9">
      <t>ゼンコク</t>
    </rPh>
    <rPh sb="9" eb="11">
      <t>タイカイ</t>
    </rPh>
    <rPh sb="11" eb="12">
      <t>トウ</t>
    </rPh>
    <phoneticPr fontId="1"/>
  </si>
  <si>
    <t>日本海沿岸東北自動車道沿線市町村建設促進大会</t>
    <rPh sb="0" eb="3">
      <t>ニホンカイ</t>
    </rPh>
    <rPh sb="3" eb="5">
      <t>エンガン</t>
    </rPh>
    <rPh sb="5" eb="7">
      <t>トウホク</t>
    </rPh>
    <rPh sb="7" eb="10">
      <t>ジドウシャ</t>
    </rPh>
    <rPh sb="10" eb="11">
      <t>ドウ</t>
    </rPh>
    <rPh sb="11" eb="12">
      <t>ゾイ</t>
    </rPh>
    <rPh sb="12" eb="13">
      <t>セン</t>
    </rPh>
    <rPh sb="13" eb="16">
      <t>シチョウソン</t>
    </rPh>
    <rPh sb="16" eb="18">
      <t>ケンセツ</t>
    </rPh>
    <rPh sb="18" eb="20">
      <t>ソクシン</t>
    </rPh>
    <rPh sb="20" eb="22">
      <t>タイカイ</t>
    </rPh>
    <phoneticPr fontId="1"/>
  </si>
  <si>
    <t>秋田県北部地域秋期合同要望活動意見交換会</t>
    <rPh sb="0" eb="3">
      <t>アキタケン</t>
    </rPh>
    <rPh sb="3" eb="5">
      <t>ホクブ</t>
    </rPh>
    <rPh sb="5" eb="7">
      <t>チイキ</t>
    </rPh>
    <rPh sb="7" eb="9">
      <t>シュウキ</t>
    </rPh>
    <rPh sb="9" eb="11">
      <t>ゴウドウ</t>
    </rPh>
    <rPh sb="11" eb="13">
      <t>ヨウボウ</t>
    </rPh>
    <rPh sb="13" eb="15">
      <t>カツドウ</t>
    </rPh>
    <rPh sb="15" eb="17">
      <t>イケン</t>
    </rPh>
    <rPh sb="17" eb="20">
      <t>コウカンカイ</t>
    </rPh>
    <phoneticPr fontId="1"/>
  </si>
  <si>
    <t>一般社団法人全国過疎地域連盟総会</t>
    <rPh sb="0" eb="2">
      <t>イッパン</t>
    </rPh>
    <rPh sb="2" eb="6">
      <t>シャダンホウジン</t>
    </rPh>
    <rPh sb="6" eb="8">
      <t>ゼンコク</t>
    </rPh>
    <rPh sb="8" eb="10">
      <t>カソ</t>
    </rPh>
    <rPh sb="10" eb="12">
      <t>チイキ</t>
    </rPh>
    <rPh sb="12" eb="14">
      <t>レンメイ</t>
    </rPh>
    <rPh sb="14" eb="16">
      <t>ソウカイ</t>
    </rPh>
    <phoneticPr fontId="1"/>
  </si>
  <si>
    <t>県外出張が重なっており、翌日は秋田県での公務があるため</t>
    <rPh sb="0" eb="2">
      <t>ケンガイ</t>
    </rPh>
    <rPh sb="2" eb="4">
      <t>シュッチョウ</t>
    </rPh>
    <rPh sb="5" eb="6">
      <t>カサ</t>
    </rPh>
    <rPh sb="12" eb="14">
      <t>ヨクジツ</t>
    </rPh>
    <rPh sb="15" eb="17">
      <t>アキタ</t>
    </rPh>
    <rPh sb="17" eb="18">
      <t>ケン</t>
    </rPh>
    <rPh sb="20" eb="22">
      <t>コウム</t>
    </rPh>
    <phoneticPr fontId="1"/>
  </si>
  <si>
    <t>全国市議会議長会基地協議会東北部会総会等</t>
    <rPh sb="0" eb="2">
      <t>ゼンコク</t>
    </rPh>
    <rPh sb="2" eb="5">
      <t>シギカイ</t>
    </rPh>
    <rPh sb="5" eb="7">
      <t>ギチョウ</t>
    </rPh>
    <rPh sb="7" eb="8">
      <t>カイ</t>
    </rPh>
    <rPh sb="8" eb="10">
      <t>キチ</t>
    </rPh>
    <rPh sb="10" eb="13">
      <t>キョウギカイ</t>
    </rPh>
    <rPh sb="13" eb="15">
      <t>トウホク</t>
    </rPh>
    <rPh sb="15" eb="17">
      <t>ブカイ</t>
    </rPh>
    <rPh sb="17" eb="19">
      <t>ソウカイ</t>
    </rPh>
    <rPh sb="19" eb="20">
      <t>トウ</t>
    </rPh>
    <phoneticPr fontId="1"/>
  </si>
  <si>
    <t>代理：副議長</t>
    <rPh sb="0" eb="2">
      <t>ダイリ</t>
    </rPh>
    <rPh sb="3" eb="6">
      <t>フクギチョウ</t>
    </rPh>
    <phoneticPr fontId="1"/>
  </si>
  <si>
    <t>備考（出欠区分が欠席の場合は欠席理由）</t>
    <rPh sb="0" eb="2">
      <t>ビコウ</t>
    </rPh>
    <rPh sb="3" eb="5">
      <t>シュッケツ</t>
    </rPh>
    <rPh sb="5" eb="7">
      <t>クブン</t>
    </rPh>
    <rPh sb="8" eb="10">
      <t>ケッセキ</t>
    </rPh>
    <rPh sb="11" eb="13">
      <t>バアイ</t>
    </rPh>
    <rPh sb="14" eb="16">
      <t>ケッセキ</t>
    </rPh>
    <rPh sb="16" eb="18">
      <t>リユウ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</si>
</sst>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;&quot;△ &quot;#,##0"/>
    <numFmt numFmtId="177" formatCode="[$-411]ggge&quot;年&quot;m&quot;月&quot;d&quot;日&quot;;@"/>
    <numFmt numFmtId="178" formatCode="m&quot;月&quot;d&quot;日&quot;;@"/>
    <numFmt numFmtId="179" formatCode="#,##0\ &quot;円&quot;"/>
    <numFmt numFmtId="180" formatCode="ggge&quot;年&quot;m&quot;月&quot;"/>
  </numFmts>
  <fonts count="1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sz val="10"/>
      <color theme="1"/>
      <name val="ＭＳ 明朝"/>
      <family val="1"/>
    </font>
    <font>
      <sz val="10"/>
      <color rgb="FFFF0000"/>
      <name val="ＭＳ 明朝"/>
      <family val="1"/>
    </font>
    <font>
      <sz val="11"/>
      <color auto="1"/>
      <name val="ＭＳ Ｐゴシック"/>
      <family val="3"/>
    </font>
    <font>
      <sz val="11"/>
      <color auto="1"/>
      <name val="ＭＳ 明朝"/>
      <family val="1"/>
    </font>
    <font>
      <b/>
      <u/>
      <sz val="22"/>
      <color auto="1"/>
      <name val="ＭＳ ゴシック"/>
      <family val="3"/>
    </font>
    <font>
      <b/>
      <sz val="12"/>
      <color auto="1"/>
      <name val="ＭＳ ゴシック"/>
      <family val="3"/>
    </font>
    <font>
      <sz val="12"/>
      <color auto="1"/>
      <name val="ＭＳ 明朝"/>
      <family val="1"/>
    </font>
    <font>
      <b/>
      <sz val="16"/>
      <color auto="1"/>
      <name val="ＭＳ ゴシック"/>
      <family val="3"/>
    </font>
    <font>
      <sz val="11"/>
      <color auto="1"/>
      <name val="ＭＳ ゴシック"/>
      <family val="3"/>
    </font>
    <font>
      <b/>
      <sz val="12"/>
      <color rgb="FFFF0000"/>
      <name val="ＭＳ ゴシック"/>
      <family val="3"/>
    </font>
    <font>
      <sz val="12"/>
      <color rgb="FFFF0000"/>
      <name val="ＭＳ 明朝"/>
      <family val="1"/>
    </font>
    <font>
      <b/>
      <sz val="14"/>
      <color rgb="FFFF0000"/>
      <name val="ＭＳ ゴシック"/>
      <family val="3"/>
    </font>
    <font>
      <sz val="11"/>
      <color rgb="FFFF0000"/>
      <name val="ＭＳ 明朝"/>
      <family val="1"/>
    </font>
    <font>
      <sz val="18"/>
      <color auto="1"/>
      <name val="ＭＳ 明朝"/>
      <family val="1"/>
    </font>
    <font>
      <b/>
      <sz val="18"/>
      <color auto="1"/>
      <name val="ＭＳ 明朝"/>
      <family val="1"/>
    </font>
    <font>
      <b/>
      <sz val="14"/>
      <color auto="1"/>
      <name val="ＭＳ 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3FFA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/>
      <top/>
      <bottom style="dotted">
        <color rgb="FFFF0000"/>
      </bottom>
      <diagonal/>
    </border>
    <border>
      <left style="dotted">
        <color rgb="FFFF0000"/>
      </left>
      <right/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/>
      <bottom style="dotted">
        <color rgb="FFFF0000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177" fontId="2" fillId="0" borderId="4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top" shrinkToFit="1"/>
    </xf>
    <xf numFmtId="176" fontId="2" fillId="2" borderId="6" xfId="0" applyNumberFormat="1" applyFont="1" applyFill="1" applyBorder="1" applyAlignment="1">
      <alignment horizontal="center" vertical="top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7" fontId="2" fillId="0" borderId="6" xfId="0" applyNumberFormat="1" applyFont="1" applyBorder="1" applyAlignment="1">
      <alignment horizontal="center" vertical="top" shrinkToFit="1"/>
    </xf>
    <xf numFmtId="177" fontId="3" fillId="0" borderId="4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top" shrinkToFit="1"/>
    </xf>
    <xf numFmtId="0" fontId="3" fillId="0" borderId="0" xfId="0" applyFont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177" fontId="2" fillId="0" borderId="13" xfId="0" applyNumberFormat="1" applyFont="1" applyBorder="1" applyAlignment="1">
      <alignment horizontal="center" vertical="top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shrinkToFit="1"/>
    </xf>
    <xf numFmtId="0" fontId="2" fillId="0" borderId="8" xfId="0" applyFont="1" applyBorder="1" applyAlignment="1">
      <alignment horizontal="center" vertical="top" shrinkToFit="1"/>
    </xf>
    <xf numFmtId="0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right" vertical="center" inden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1" applyNumberFormat="1" applyFont="1">
      <alignment vertical="center"/>
    </xf>
    <xf numFmtId="0" fontId="7" fillId="0" borderId="5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178" fontId="9" fillId="0" borderId="16" xfId="0" applyNumberFormat="1" applyFont="1" applyBorder="1" applyAlignment="1">
      <alignment horizontal="center" vertical="center"/>
    </xf>
    <xf numFmtId="179" fontId="9" fillId="0" borderId="16" xfId="0" applyNumberFormat="1" applyFont="1" applyBorder="1" applyAlignment="1">
      <alignment horizontal="right" vertical="center" indent="1"/>
    </xf>
    <xf numFmtId="0" fontId="9" fillId="0" borderId="16" xfId="0" applyFont="1" applyBorder="1" applyAlignment="1">
      <alignment horizontal="left" vertical="center" wrapText="1"/>
    </xf>
    <xf numFmtId="0" fontId="11" fillId="0" borderId="16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180" fontId="1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6" fillId="0" borderId="17" xfId="1" applyNumberFormat="1" applyFont="1" applyBorder="1">
      <alignment vertical="center"/>
    </xf>
    <xf numFmtId="0" fontId="6" fillId="0" borderId="18" xfId="1" applyNumberFormat="1" applyFont="1" applyBorder="1">
      <alignment vertical="center"/>
    </xf>
    <xf numFmtId="0" fontId="6" fillId="0" borderId="19" xfId="1" applyNumberFormat="1" applyFont="1" applyBorder="1">
      <alignment vertical="center"/>
    </xf>
    <xf numFmtId="0" fontId="16" fillId="0" borderId="20" xfId="1" applyNumberFormat="1" applyFont="1" applyBorder="1" applyAlignment="1">
      <alignment horizontal="distributed" vertical="center"/>
    </xf>
    <xf numFmtId="0" fontId="16" fillId="0" borderId="0" xfId="1" applyNumberFormat="1" applyFont="1" applyAlignment="1">
      <alignment horizontal="distributed" vertical="center"/>
    </xf>
    <xf numFmtId="0" fontId="6" fillId="0" borderId="0" xfId="1" applyNumberFormat="1" applyFont="1" applyBorder="1">
      <alignment vertical="center"/>
    </xf>
    <xf numFmtId="0" fontId="6" fillId="0" borderId="1" xfId="1" applyNumberFormat="1" applyFont="1" applyBorder="1">
      <alignment vertical="center"/>
    </xf>
    <xf numFmtId="0" fontId="6" fillId="0" borderId="5" xfId="1" applyNumberFormat="1" applyFont="1" applyBorder="1">
      <alignment vertical="center"/>
    </xf>
    <xf numFmtId="0" fontId="6" fillId="0" borderId="20" xfId="1" applyNumberFormat="1" applyFont="1" applyBorder="1">
      <alignment vertical="center"/>
    </xf>
    <xf numFmtId="0" fontId="17" fillId="0" borderId="0" xfId="1" applyNumberFormat="1" applyFont="1" applyBorder="1" applyAlignment="1">
      <alignment horizontal="distributed" vertical="center"/>
    </xf>
    <xf numFmtId="0" fontId="6" fillId="0" borderId="17" xfId="1" applyNumberFormat="1" applyFont="1" applyBorder="1" applyAlignment="1">
      <alignment horizontal="center" vertical="center"/>
    </xf>
    <xf numFmtId="0" fontId="6" fillId="0" borderId="19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right" vertical="center" shrinkToFit="1"/>
    </xf>
    <xf numFmtId="0" fontId="2" fillId="0" borderId="21" xfId="1" applyNumberFormat="1" applyFont="1" applyBorder="1" applyAlignment="1">
      <alignment horizontal="center" vertical="center" wrapText="1"/>
    </xf>
    <xf numFmtId="0" fontId="6" fillId="0" borderId="0" xfId="1" applyNumberFormat="1" applyFont="1" applyBorder="1" applyAlignment="1">
      <alignment horizontal="left" vertical="center" wrapText="1"/>
    </xf>
    <xf numFmtId="0" fontId="6" fillId="0" borderId="20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2" fillId="0" borderId="22" xfId="1" applyNumberFormat="1" applyFont="1" applyBorder="1" applyAlignment="1">
      <alignment horizontal="center" vertical="center" wrapText="1"/>
    </xf>
    <xf numFmtId="177" fontId="6" fillId="0" borderId="0" xfId="1" applyNumberFormat="1" applyFont="1" applyBorder="1" applyAlignment="1">
      <alignment horizontal="left" vertical="center" shrinkToFit="1"/>
    </xf>
    <xf numFmtId="0" fontId="6" fillId="0" borderId="23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6" fillId="0" borderId="21" xfId="1" applyNumberFormat="1" applyFont="1" applyBorder="1" applyAlignment="1">
      <alignment horizontal="center" vertical="center"/>
    </xf>
    <xf numFmtId="0" fontId="6" fillId="0" borderId="22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left" vertical="center" wrapText="1"/>
    </xf>
    <xf numFmtId="0" fontId="6" fillId="0" borderId="24" xfId="1" applyNumberFormat="1" applyFont="1" applyBorder="1" applyAlignment="1">
      <alignment horizontal="center" vertical="center"/>
    </xf>
    <xf numFmtId="0" fontId="2" fillId="0" borderId="24" xfId="1" applyNumberFormat="1" applyFont="1" applyBorder="1" applyAlignment="1">
      <alignment horizontal="center" vertical="center" wrapText="1"/>
    </xf>
    <xf numFmtId="0" fontId="6" fillId="0" borderId="17" xfId="1" applyNumberFormat="1" applyFont="1" applyBorder="1" applyAlignment="1">
      <alignment vertical="center"/>
    </xf>
    <xf numFmtId="0" fontId="6" fillId="0" borderId="21" xfId="1" applyNumberFormat="1" applyFont="1" applyBorder="1" applyAlignment="1">
      <alignment vertical="center"/>
    </xf>
    <xf numFmtId="0" fontId="6" fillId="0" borderId="21" xfId="1" applyNumberFormat="1" applyFont="1" applyBorder="1">
      <alignment vertical="center"/>
    </xf>
    <xf numFmtId="0" fontId="6" fillId="0" borderId="0" xfId="1" applyNumberFormat="1" applyFont="1" applyBorder="1" applyAlignment="1">
      <alignment vertical="center" shrinkToFit="1"/>
    </xf>
    <xf numFmtId="0" fontId="6" fillId="0" borderId="20" xfId="1" applyNumberFormat="1" applyFont="1" applyBorder="1" applyAlignment="1">
      <alignment horizontal="left" vertical="center" shrinkToFit="1"/>
    </xf>
    <xf numFmtId="0" fontId="6" fillId="0" borderId="22" xfId="1" applyNumberFormat="1" applyFont="1" applyBorder="1" applyAlignment="1">
      <alignment horizontal="left" vertical="center" shrinkToFit="1"/>
    </xf>
    <xf numFmtId="179" fontId="6" fillId="0" borderId="22" xfId="1" applyNumberFormat="1" applyFont="1" applyBorder="1" applyAlignment="1">
      <alignment horizontal="left" vertical="center" wrapText="1"/>
    </xf>
    <xf numFmtId="177" fontId="6" fillId="0" borderId="0" xfId="1" applyNumberFormat="1" applyFont="1" applyBorder="1" applyAlignment="1">
      <alignment vertical="center" shrinkToFit="1"/>
    </xf>
    <xf numFmtId="0" fontId="6" fillId="0" borderId="0" xfId="1" applyNumberFormat="1" applyFont="1" applyBorder="1" applyAlignment="1">
      <alignment vertical="center"/>
    </xf>
    <xf numFmtId="0" fontId="11" fillId="0" borderId="17" xfId="1" applyNumberFormat="1" applyFont="1" applyBorder="1" applyAlignment="1">
      <alignment horizontal="center" vertical="center"/>
    </xf>
    <xf numFmtId="0" fontId="11" fillId="0" borderId="21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left" vertical="center" shrinkToFit="1"/>
    </xf>
    <xf numFmtId="0" fontId="11" fillId="0" borderId="20" xfId="1" applyNumberFormat="1" applyFont="1" applyBorder="1" applyAlignment="1">
      <alignment horizontal="center" vertical="center"/>
    </xf>
    <xf numFmtId="0" fontId="11" fillId="0" borderId="22" xfId="1" applyNumberFormat="1" applyFont="1" applyBorder="1" applyAlignment="1">
      <alignment horizontal="center" vertical="center"/>
    </xf>
    <xf numFmtId="0" fontId="11" fillId="0" borderId="23" xfId="1" applyNumberFormat="1" applyFont="1" applyBorder="1" applyAlignment="1">
      <alignment horizontal="center" vertical="center"/>
    </xf>
    <xf numFmtId="0" fontId="11" fillId="0" borderId="24" xfId="1" applyNumberFormat="1" applyFont="1" applyBorder="1" applyAlignment="1">
      <alignment horizontal="center" vertical="center"/>
    </xf>
    <xf numFmtId="49" fontId="11" fillId="0" borderId="21" xfId="1" applyNumberFormat="1" applyFont="1" applyBorder="1" applyAlignment="1">
      <alignment horizontal="center" vertical="center"/>
    </xf>
    <xf numFmtId="49" fontId="11" fillId="0" borderId="22" xfId="1" applyNumberFormat="1" applyFont="1" applyBorder="1" applyAlignment="1">
      <alignment horizontal="center" vertical="center"/>
    </xf>
    <xf numFmtId="0" fontId="11" fillId="0" borderId="22" xfId="1" quotePrefix="1" applyNumberFormat="1" applyFont="1" applyBorder="1" applyAlignment="1">
      <alignment horizontal="center" vertical="center"/>
    </xf>
    <xf numFmtId="0" fontId="6" fillId="0" borderId="23" xfId="1" applyNumberFormat="1" applyFont="1" applyBorder="1" applyAlignment="1">
      <alignment vertical="center"/>
    </xf>
    <xf numFmtId="0" fontId="6" fillId="0" borderId="24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vertical="center" wrapText="1"/>
    </xf>
    <xf numFmtId="0" fontId="6" fillId="0" borderId="24" xfId="1" applyNumberFormat="1" applyFont="1" applyBorder="1">
      <alignment vertical="center"/>
    </xf>
    <xf numFmtId="0" fontId="6" fillId="0" borderId="23" xfId="1" applyNumberFormat="1" applyFont="1" applyBorder="1">
      <alignment vertical="center"/>
    </xf>
    <xf numFmtId="0" fontId="6" fillId="0" borderId="6" xfId="1" applyNumberFormat="1" applyFont="1" applyBorder="1">
      <alignment vertical="center"/>
    </xf>
    <xf numFmtId="0" fontId="16" fillId="0" borderId="23" xfId="1" applyNumberFormat="1" applyFont="1" applyBorder="1" applyAlignment="1">
      <alignment vertical="center"/>
    </xf>
    <xf numFmtId="0" fontId="16" fillId="0" borderId="0" xfId="1" applyNumberFormat="1" applyFont="1" applyAlignment="1">
      <alignment vertical="center"/>
    </xf>
    <xf numFmtId="0" fontId="6" fillId="5" borderId="0" xfId="1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18" fillId="6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7" borderId="27" xfId="0" applyFont="1" applyFill="1" applyBorder="1" applyAlignment="1">
      <alignment horizontal="center" vertical="center" shrinkToFit="1"/>
    </xf>
  </cellXfs>
  <cellStyles count="2">
    <cellStyle name="標準" xfId="0" builtinId="0"/>
    <cellStyle name="桁区切り" xfId="1" builtinId="6"/>
  </cellStyles>
  <dxfs count="114">
    <dxf>
      <numFmt numFmtId="181" formatCode="&quot;令和2年&quot;m&quot;月&quot;"/>
    </dxf>
    <dxf>
      <numFmt numFmtId="182" formatCode="&quot;令和元年&quot;m&quot;月&quot;"/>
    </dxf>
    <dxf>
      <font>
        <strike val="0"/>
        <color theme="1"/>
      </font>
      <numFmt numFmtId="183" formatCode="&quot;令和5年&quot;m&quot;月&quot;d&quot;日&quot;"/>
      <fill>
        <patternFill patternType="none">
          <bgColor auto="1"/>
        </patternFill>
      </fill>
    </dxf>
    <dxf>
      <font>
        <strike val="0"/>
        <color theme="1"/>
      </font>
      <numFmt numFmtId="183" formatCode="&quot;令和5年&quot;m&quot;月&quot;d&quot;日&quot;"/>
      <fill>
        <patternFill patternType="none">
          <bgColor auto="1"/>
        </patternFill>
      </fill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5" formatCode="&quot;令和4年 &quot;m&quot;月&quot;d&quot;日&quot;"/>
    </dxf>
    <dxf>
      <numFmt numFmtId="186" formatCode="&quot;令和3年&quot;m&quot;月&quot;d&quot;日&quot;"/>
    </dxf>
    <dxf>
      <font>
        <strike val="0"/>
        <color theme="1"/>
      </font>
      <numFmt numFmtId="183" formatCode="&quot;令和5年&quot;m&quot;月&quot;d&quot;日&quot;"/>
      <fill>
        <patternFill patternType="none">
          <bgColor auto="1"/>
        </patternFill>
      </fill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5" formatCode="&quot;令和4年 &quot;m&quot;月&quot;d&quot;日&quot;"/>
    </dxf>
    <dxf>
      <numFmt numFmtId="186" formatCode="&quot;令和3年&quot;m&quot;月&quot;d&quot;日&quot;"/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5" formatCode="&quot;令和4年 &quot;m&quot;月&quot;d&quot;日&quot;"/>
    </dxf>
    <dxf>
      <numFmt numFmtId="186" formatCode="&quot;令和3年&quot;m&quot;月&quot;d&quot;日&quot;"/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5" formatCode="&quot;令和4年 &quot;m&quot;月&quot;d&quot;日&quot;"/>
    </dxf>
    <dxf>
      <numFmt numFmtId="186" formatCode="&quot;令和3年&quot;m&quot;月&quot;d&quot;日&quot;"/>
    </dxf>
    <dxf>
      <numFmt numFmtId="183" formatCode="&quot;令和5年&quot;m&quot;月&quot;d&quot;日&quot;"/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5" formatCode="&quot;令和4年 &quot;m&quot;月&quot;d&quot;日&quot;"/>
    </dxf>
    <dxf>
      <numFmt numFmtId="186" formatCode="&quot;令和3年&quot;m&quot;月&quot;d&quot;日&quot;"/>
    </dxf>
    <dxf>
      <numFmt numFmtId="187" formatCode="&quot;令和元年&quot;m&quot;月&quot;d&quot;日&quot;"/>
    </dxf>
    <dxf>
      <numFmt numFmtId="183" formatCode="&quot;令和5年&quot;m&quot;月&quot;d&quot;日&quot;"/>
      <fill>
        <patternFill patternType="none">
          <bgColor auto="1"/>
        </patternFill>
      </fill>
    </dxf>
    <dxf>
      <numFmt numFmtId="184" formatCode="&quot;令和4年&quot;m&quot;月&quot;d&quot;日&quot;"/>
    </dxf>
    <dxf>
      <numFmt numFmtId="187" formatCode="&quot;令和元年&quot;m&quot;月&quot;d&quot;日&quot;"/>
    </dxf>
    <dxf>
      <numFmt numFmtId="188" formatCode="&quot;令和2年&quot;m&quot;月&quot;d&quot;日&quot;"/>
      <fill>
        <patternFill patternType="none">
          <bgColor auto="1"/>
        </patternFill>
      </fill>
    </dxf>
    <dxf>
      <numFmt numFmtId="181" formatCode="&quot;令和2年&quot;m&quot;月&quot;"/>
    </dxf>
    <dxf>
      <numFmt numFmtId="182" formatCode="&quot;令和元年&quot;m&quot;月&quot;"/>
    </dxf>
    <dxf>
      <font>
        <color theme="1"/>
      </font>
      <numFmt numFmtId="183" formatCode="&quot;令和5年&quot;m&quot;月&quot;d&quot;日&quot;"/>
      <fill>
        <patternFill patternType="none">
          <bgColor auto="1"/>
        </patternFill>
      </fill>
    </dxf>
    <dxf>
      <font>
        <strike val="0"/>
        <color theme="1"/>
      </font>
      <numFmt numFmtId="183" formatCode="&quot;令和5年&quot;m&quot;月&quot;d&quot;日&quot;"/>
      <fill>
        <patternFill patternType="none">
          <bgColor auto="1"/>
        </patternFill>
      </fill>
    </dxf>
    <dxf>
      <numFmt numFmtId="183" formatCode="&quot;令和5年&quot;m&quot;月&quot;d&quot;日&quot;"/>
    </dxf>
    <dxf>
      <numFmt numFmtId="183" formatCode="&quot;令和5年&quot;m&quot;月&quot;d&quot;日&quot;"/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5" formatCode="&quot;令和4年 &quot;m&quot;月&quot;d&quot;日&quot;"/>
    </dxf>
    <dxf>
      <numFmt numFmtId="186" formatCode="&quot;令和3年&quot;m&quot;月&quot;d&quot;日&quot;"/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4" formatCode="&quot;令和4年&quot;m&quot;月&quot;d&quot;日&quot;"/>
    </dxf>
    <dxf>
      <numFmt numFmtId="186" formatCode="&quot;令和3年&quot;m&quot;月&quot;d&quot;日&quot;"/>
    </dxf>
    <dxf>
      <numFmt numFmtId="185" formatCode="&quot;令和4年 &quot;m&quot;月&quot;d&quot;日&quot;"/>
    </dxf>
    <dxf>
      <numFmt numFmtId="186" formatCode="&quot;令和3年&quot;m&quot;月&quot;d&quot;日&quot;"/>
    </dxf>
    <dxf>
      <font>
        <color theme="1"/>
      </font>
      <numFmt numFmtId="183" formatCode="&quot;令和5年&quot;m&quot;月&quot;d&quot;日&quot;"/>
      <fill>
        <patternFill patternType="none">
          <bgColor auto="1"/>
        </patternFill>
      </fill>
    </dxf>
    <dxf>
      <numFmt numFmtId="183" formatCode="&quot;令和5年&quot;m&quot;月&quot;d&quot;日&quot;"/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4" formatCode="&quot;令和4年&quot;m&quot;月&quot;d&quot;日&quot;"/>
    </dxf>
    <dxf>
      <numFmt numFmtId="186" formatCode="&quot;令和3年&quot;m&quot;月&quot;d&quot;日&quot;"/>
    </dxf>
    <dxf>
      <font>
        <color theme="1"/>
      </font>
      <numFmt numFmtId="183" formatCode="&quot;令和5年&quot;m&quot;月&quot;d&quot;日&quot;"/>
      <fill>
        <patternFill patternType="none">
          <bgColor auto="1"/>
        </patternFill>
      </fill>
    </dxf>
    <dxf>
      <numFmt numFmtId="183" formatCode="&quot;令和5年&quot;m&quot;月&quot;d&quot;日&quot;"/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4" formatCode="&quot;令和4年&quot;m&quot;月&quot;d&quot;日&quot;"/>
    </dxf>
    <dxf>
      <numFmt numFmtId="186" formatCode="&quot;令和3年&quot;m&quot;月&quot;d&quot;日&quot;"/>
    </dxf>
    <dxf>
      <font>
        <color theme="1"/>
      </font>
      <numFmt numFmtId="183" formatCode="&quot;令和5年&quot;m&quot;月&quot;d&quot;日&quot;"/>
      <fill>
        <patternFill patternType="none">
          <bgColor auto="1"/>
        </patternFill>
      </fill>
    </dxf>
    <dxf>
      <numFmt numFmtId="183" formatCode="&quot;令和5年&quot;m&quot;月&quot;d&quot;日&quot;"/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4" formatCode="&quot;令和4年&quot;m&quot;月&quot;d&quot;日&quot;"/>
    </dxf>
    <dxf>
      <numFmt numFmtId="186" formatCode="&quot;令和3年&quot;m&quot;月&quot;d&quot;日&quot;"/>
    </dxf>
    <dxf>
      <font>
        <color theme="1"/>
      </font>
      <numFmt numFmtId="183" formatCode="&quot;令和5年&quot;m&quot;月&quot;d&quot;日&quot;"/>
      <fill>
        <patternFill patternType="none">
          <bgColor auto="1"/>
        </patternFill>
      </fill>
    </dxf>
    <dxf>
      <numFmt numFmtId="183" formatCode="&quot;令和5年&quot;m&quot;月&quot;d&quot;日&quot;"/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4" formatCode="&quot;令和4年&quot;m&quot;月&quot;d&quot;日&quot;"/>
    </dxf>
    <dxf>
      <numFmt numFmtId="186" formatCode="&quot;令和3年&quot;m&quot;月&quot;d&quot;日&quot;"/>
    </dxf>
    <dxf>
      <font>
        <strike val="0"/>
        <color theme="1"/>
      </font>
      <numFmt numFmtId="183" formatCode="&quot;令和5年&quot;m&quot;月&quot;d&quot;日&quot;"/>
      <fill>
        <patternFill patternType="none">
          <bgColor auto="1"/>
        </patternFill>
      </fill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5" formatCode="&quot;令和4年 &quot;m&quot;月&quot;d&quot;日&quot;"/>
    </dxf>
    <dxf>
      <numFmt numFmtId="186" formatCode="&quot;令和3年&quot;m&quot;月&quot;d&quot;日&quot;"/>
    </dxf>
    <dxf>
      <font>
        <color theme="1"/>
      </font>
      <numFmt numFmtId="183" formatCode="&quot;令和5年&quot;m&quot;月&quot;d&quot;日&quot;"/>
      <fill>
        <patternFill patternType="none">
          <bgColor auto="1"/>
        </patternFill>
      </fill>
    </dxf>
    <dxf>
      <numFmt numFmtId="183" formatCode="&quot;令和5年&quot;m&quot;月&quot;d&quot;日&quot;"/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4" formatCode="&quot;令和4年&quot;m&quot;月&quot;d&quot;日&quot;"/>
    </dxf>
    <dxf>
      <numFmt numFmtId="186" formatCode="&quot;令和3年&quot;m&quot;月&quot;d&quot;日&quot;"/>
    </dxf>
    <dxf>
      <font>
        <color theme="1"/>
      </font>
      <numFmt numFmtId="183" formatCode="&quot;令和5年&quot;m&quot;月&quot;d&quot;日&quot;"/>
      <fill>
        <patternFill patternType="none">
          <bgColor auto="1"/>
        </patternFill>
      </fill>
    </dxf>
    <dxf>
      <numFmt numFmtId="183" formatCode="&quot;令和5年&quot;m&quot;月&quot;d&quot;日&quot;"/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4" formatCode="&quot;令和4年&quot;m&quot;月&quot;d&quot;日&quot;"/>
    </dxf>
    <dxf>
      <numFmt numFmtId="186" formatCode="&quot;令和3年&quot;m&quot;月&quot;d&quot;日&quot;"/>
    </dxf>
    <dxf>
      <font>
        <strike val="0"/>
        <color theme="1"/>
      </font>
      <numFmt numFmtId="183" formatCode="&quot;令和5年&quot;m&quot;月&quot;d&quot;日&quot;"/>
      <fill>
        <patternFill patternType="none">
          <bgColor auto="1"/>
        </patternFill>
      </fill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5" formatCode="&quot;令和4年 &quot;m&quot;月&quot;d&quot;日&quot;"/>
    </dxf>
    <dxf>
      <numFmt numFmtId="186" formatCode="&quot;令和3年&quot;m&quot;月&quot;d&quot;日&quot;"/>
    </dxf>
    <dxf>
      <numFmt numFmtId="183" formatCode="&quot;令和5年&quot;m&quot;月&quot;d&quot;日&quot;"/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4" formatCode="&quot;令和4年&quot;m&quot;月&quot;d&quot;日&quot;"/>
    </dxf>
    <dxf>
      <numFmt numFmtId="186" formatCode="&quot;令和3年&quot;m&quot;月&quot;d&quot;日&quot;"/>
    </dxf>
    <dxf>
      <numFmt numFmtId="185" formatCode="&quot;令和4年 &quot;m&quot;月&quot;d&quot;日&quot;"/>
    </dxf>
    <dxf>
      <numFmt numFmtId="186" formatCode="&quot;令和3年&quot;m&quot;月&quot;d&quot;日&quot;"/>
    </dxf>
    <dxf>
      <font>
        <color theme="1"/>
      </font>
      <numFmt numFmtId="183" formatCode="&quot;令和5年&quot;m&quot;月&quot;d&quot;日&quot;"/>
      <fill>
        <patternFill patternType="none">
          <bgColor auto="1"/>
        </patternFill>
      </fill>
    </dxf>
    <dxf>
      <numFmt numFmtId="183" formatCode="&quot;令和5年&quot;m&quot;月&quot;d&quot;日&quot;"/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4" formatCode="&quot;令和4年&quot;m&quot;月&quot;d&quot;日&quot;"/>
    </dxf>
    <dxf>
      <numFmt numFmtId="186" formatCode="&quot;令和3年&quot;m&quot;月&quot;d&quot;日&quot;"/>
    </dxf>
    <dxf>
      <font>
        <strike val="0"/>
        <color theme="1"/>
      </font>
      <numFmt numFmtId="183" formatCode="&quot;令和5年&quot;m&quot;月&quot;d&quot;日&quot;"/>
      <fill>
        <patternFill patternType="none">
          <bgColor auto="1"/>
        </patternFill>
      </fill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5" formatCode="&quot;令和4年 &quot;m&quot;月&quot;d&quot;日&quot;"/>
    </dxf>
    <dxf>
      <numFmt numFmtId="186" formatCode="&quot;令和3年&quot;m&quot;月&quot;d&quot;日&quot;"/>
    </dxf>
    <dxf>
      <font>
        <color theme="1"/>
      </font>
      <numFmt numFmtId="183" formatCode="&quot;令和5年&quot;m&quot;月&quot;d&quot;日&quot;"/>
      <fill>
        <patternFill patternType="none">
          <bgColor auto="1"/>
        </patternFill>
      </fill>
    </dxf>
    <dxf>
      <numFmt numFmtId="183" formatCode="&quot;令和5年&quot;m&quot;月&quot;d&quot;日&quot;"/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4" formatCode="&quot;令和4年&quot;m&quot;月&quot;d&quot;日&quot;"/>
    </dxf>
    <dxf>
      <numFmt numFmtId="186" formatCode="&quot;令和3年&quot;m&quot;月&quot;d&quot;日&quot;"/>
    </dxf>
    <dxf>
      <font>
        <strike val="0"/>
        <color theme="1"/>
      </font>
      <numFmt numFmtId="183" formatCode="&quot;令和5年&quot;m&quot;月&quot;d&quot;日&quot;"/>
      <fill>
        <patternFill patternType="none">
          <bgColor auto="1"/>
        </patternFill>
      </fill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5" formatCode="&quot;令和4年 &quot;m&quot;月&quot;d&quot;日&quot;"/>
    </dxf>
    <dxf>
      <numFmt numFmtId="186" formatCode="&quot;令和3年&quot;m&quot;月&quot;d&quot;日&quot;"/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5" formatCode="&quot;令和4年 &quot;m&quot;月&quot;d&quot;日&quot;"/>
    </dxf>
    <dxf>
      <numFmt numFmtId="186" formatCode="&quot;令和3年&quot;m&quot;月&quot;d&quot;日&quot;"/>
    </dxf>
    <dxf>
      <numFmt numFmtId="183" formatCode="&quot;令和5年&quot;m&quot;月&quot;d&quot;日&quot;"/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4" formatCode="&quot;令和4年&quot;m&quot;月&quot;d&quot;日&quot;"/>
      <fill>
        <patternFill patternType="none">
          <bgColor auto="1"/>
        </patternFill>
      </fill>
    </dxf>
    <dxf>
      <numFmt numFmtId="184" formatCode="&quot;令和4年&quot;m&quot;月&quot;d&quot;日&quot;"/>
    </dxf>
    <dxf>
      <numFmt numFmtId="186" formatCode="&quot;令和3年&quot;m&quot;月&quot;d&quot;日&quot;"/>
    </dxf>
    <dxf>
      <numFmt numFmtId="185" formatCode="&quot;令和4年 &quot;m&quot;月&quot;d&quot;日&quot;"/>
    </dxf>
    <dxf>
      <numFmt numFmtId="186" formatCode="&quot;令和3年&quot;m&quot;月&quot;d&quot;日&quot;"/>
    </dxf>
  </dxfs>
  <tableStyles count="0" defaultTableStyle="TableStyleMedium9" defaultPivotStyle="PivotStyleLight16"/>
  <colors>
    <mruColors>
      <color rgb="FFFFE9E9"/>
      <color rgb="FFFFC0A0"/>
      <color rgb="FFA3FFA0"/>
      <color rgb="FF57FF8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H202"/>
  <sheetViews>
    <sheetView showGridLines="0" view="pageBreakPreview" zoomScale="89" zoomScaleSheetLayoutView="89" workbookViewId="0">
      <pane ySplit="2" topLeftCell="A3" activePane="bottomLeft" state="frozen"/>
      <selection pane="bottomLeft" activeCell="D16" sqref="D16:I16"/>
    </sheetView>
  </sheetViews>
  <sheetFormatPr defaultColWidth="15.625" defaultRowHeight="15" customHeight="1"/>
  <cols>
    <col min="1" max="1" width="5.625" style="1" customWidth="1"/>
    <col min="2" max="2" width="9.125" style="2" customWidth="1"/>
    <col min="3" max="3" width="10.625" style="3" customWidth="1"/>
    <col min="4" max="4" width="15.625" style="4"/>
    <col min="5" max="5" width="15.625" style="5"/>
    <col min="6" max="6" width="15.5" style="6" customWidth="1"/>
    <col min="7" max="9" width="15.625" style="6" hidden="1" customWidth="1"/>
    <col min="10" max="10" width="15.625" style="7" hidden="1" customWidth="1"/>
    <col min="11" max="11" width="10.625" style="8" customWidth="1"/>
    <col min="12" max="12" width="9.125" style="2" customWidth="1"/>
    <col min="13" max="16" width="9.125" style="9" customWidth="1"/>
    <col min="17" max="17" width="9.125" style="10" customWidth="1"/>
    <col min="18" max="18" width="5.625" style="10" customWidth="1"/>
    <col min="19" max="19" width="9.125" style="9" customWidth="1"/>
    <col min="20" max="23" width="9.125" style="9" hidden="1" customWidth="1"/>
    <col min="24" max="24" width="9.125" style="10" hidden="1" customWidth="1"/>
    <col min="25" max="25" width="5.625" style="10" hidden="1" customWidth="1"/>
    <col min="26" max="30" width="9.125" style="9" hidden="1" customWidth="1"/>
    <col min="31" max="31" width="9.125" style="10" hidden="1" customWidth="1"/>
    <col min="32" max="32" width="5.625" style="10" hidden="1" customWidth="1"/>
    <col min="33" max="33" width="9.125" style="9" hidden="1" customWidth="1"/>
    <col min="34" max="34" width="15.625" style="5"/>
    <col min="35" max="16384" width="15.625" style="11"/>
  </cols>
  <sheetData>
    <row r="1" spans="1:34" ht="15" customHeight="1">
      <c r="A1" s="1" t="s">
        <v>36</v>
      </c>
      <c r="B1" s="2" t="s">
        <v>32</v>
      </c>
      <c r="C1" s="3" t="s">
        <v>23</v>
      </c>
      <c r="D1" s="18"/>
      <c r="E1" s="23" t="s">
        <v>60</v>
      </c>
      <c r="F1" s="27"/>
      <c r="G1" s="31" t="s">
        <v>61</v>
      </c>
      <c r="H1" s="27"/>
      <c r="I1" s="31" t="s">
        <v>63</v>
      </c>
      <c r="J1" s="32"/>
      <c r="M1" s="23" t="s">
        <v>37</v>
      </c>
      <c r="N1" s="32"/>
      <c r="O1" s="32"/>
      <c r="P1" s="32"/>
      <c r="Q1" s="32"/>
      <c r="R1" s="32"/>
      <c r="S1" s="27"/>
      <c r="T1" s="32" t="s">
        <v>39</v>
      </c>
      <c r="U1" s="32"/>
      <c r="V1" s="32"/>
      <c r="W1" s="32"/>
      <c r="X1" s="32"/>
      <c r="Y1" s="32"/>
      <c r="Z1" s="27"/>
      <c r="AA1" s="32" t="s">
        <v>24</v>
      </c>
      <c r="AB1" s="32"/>
      <c r="AC1" s="32"/>
      <c r="AD1" s="32"/>
      <c r="AE1" s="32"/>
      <c r="AF1" s="32"/>
      <c r="AG1" s="27"/>
      <c r="AH1" s="46" t="s">
        <v>64</v>
      </c>
    </row>
    <row r="2" spans="1:34" s="12" customFormat="1" ht="15" customHeight="1">
      <c r="A2" s="13" t="s">
        <v>33</v>
      </c>
      <c r="B2" s="14" t="s">
        <v>30</v>
      </c>
      <c r="C2" s="16" t="s">
        <v>38</v>
      </c>
      <c r="D2" s="19" t="s">
        <v>12</v>
      </c>
      <c r="E2" s="24" t="s">
        <v>5</v>
      </c>
      <c r="F2" s="28" t="s">
        <v>7</v>
      </c>
      <c r="G2" s="28" t="s">
        <v>5</v>
      </c>
      <c r="H2" s="28" t="s">
        <v>7</v>
      </c>
      <c r="I2" s="28" t="s">
        <v>5</v>
      </c>
      <c r="J2" s="33" t="s">
        <v>47</v>
      </c>
      <c r="K2" s="36" t="s">
        <v>0</v>
      </c>
      <c r="L2" s="14" t="s">
        <v>20</v>
      </c>
      <c r="M2" s="28" t="s">
        <v>13</v>
      </c>
      <c r="N2" s="28" t="s">
        <v>66</v>
      </c>
      <c r="O2" s="41" t="s">
        <v>69</v>
      </c>
      <c r="P2" s="42" t="s">
        <v>19</v>
      </c>
      <c r="Q2" s="43" t="s">
        <v>29</v>
      </c>
      <c r="R2" s="43" t="s">
        <v>58</v>
      </c>
      <c r="S2" s="28" t="s">
        <v>3</v>
      </c>
      <c r="T2" s="28" t="s">
        <v>13</v>
      </c>
      <c r="U2" s="28" t="s">
        <v>66</v>
      </c>
      <c r="V2" s="41" t="s">
        <v>69</v>
      </c>
      <c r="W2" s="42" t="s">
        <v>19</v>
      </c>
      <c r="X2" s="43" t="s">
        <v>29</v>
      </c>
      <c r="Y2" s="43" t="s">
        <v>58</v>
      </c>
      <c r="Z2" s="28" t="s">
        <v>3</v>
      </c>
      <c r="AA2" s="28" t="s">
        <v>13</v>
      </c>
      <c r="AB2" s="28" t="s">
        <v>66</v>
      </c>
      <c r="AC2" s="41" t="s">
        <v>69</v>
      </c>
      <c r="AD2" s="42" t="s">
        <v>19</v>
      </c>
      <c r="AE2" s="43" t="s">
        <v>29</v>
      </c>
      <c r="AF2" s="43" t="s">
        <v>58</v>
      </c>
      <c r="AG2" s="28" t="s">
        <v>3</v>
      </c>
      <c r="AH2" s="47" t="s">
        <v>65</v>
      </c>
    </row>
    <row r="3" spans="1:34" ht="15" customHeight="1">
      <c r="A3" s="1">
        <f t="shared" ref="A3:A66" si="0">ROW()-2</f>
        <v>1</v>
      </c>
      <c r="B3" s="15">
        <v>300000</v>
      </c>
      <c r="C3" s="17">
        <v>45754</v>
      </c>
      <c r="D3" s="20" t="s">
        <v>98</v>
      </c>
      <c r="E3" s="25" t="s">
        <v>99</v>
      </c>
      <c r="F3" s="29" t="s">
        <v>100</v>
      </c>
      <c r="G3" s="29"/>
      <c r="H3" s="29"/>
      <c r="I3" s="29"/>
      <c r="J3" s="34"/>
      <c r="K3" s="17">
        <v>45759</v>
      </c>
      <c r="L3" s="37">
        <f>Q3*R3+X3*Y3+AE3*AF3</f>
        <v>10000</v>
      </c>
      <c r="M3" s="39" t="s">
        <v>8</v>
      </c>
      <c r="N3" s="39" t="s">
        <v>4</v>
      </c>
      <c r="O3" s="39" t="s">
        <v>70</v>
      </c>
      <c r="P3" s="39"/>
      <c r="Q3" s="44">
        <v>10000</v>
      </c>
      <c r="R3" s="44">
        <v>1</v>
      </c>
      <c r="S3" s="39"/>
      <c r="T3" s="39"/>
      <c r="U3" s="39"/>
      <c r="V3" s="39"/>
      <c r="W3" s="39"/>
      <c r="X3" s="44"/>
      <c r="Y3" s="44"/>
      <c r="Z3" s="39"/>
      <c r="AA3" s="39"/>
      <c r="AB3" s="39"/>
      <c r="AC3" s="39"/>
      <c r="AD3" s="39"/>
      <c r="AE3" s="44"/>
      <c r="AF3" s="44"/>
      <c r="AG3" s="39"/>
      <c r="AH3" s="25" t="s">
        <v>94</v>
      </c>
    </row>
    <row r="4" spans="1:34" ht="15" customHeight="1">
      <c r="A4" s="1">
        <f t="shared" si="0"/>
        <v>2</v>
      </c>
      <c r="B4" s="2">
        <f t="shared" ref="B4:B67" si="1">B3-L3</f>
        <v>290000</v>
      </c>
      <c r="C4" s="3">
        <v>45770</v>
      </c>
      <c r="D4" s="4" t="s">
        <v>101</v>
      </c>
      <c r="E4" s="5" t="s">
        <v>103</v>
      </c>
      <c r="F4" s="6" t="s">
        <v>104</v>
      </c>
      <c r="K4" s="8">
        <v>45770</v>
      </c>
      <c r="L4" s="2">
        <f>Q4*R4+X4*Y4+AE4*AF4</f>
        <v>5000</v>
      </c>
      <c r="M4" s="9" t="s">
        <v>41</v>
      </c>
      <c r="N4" s="39" t="s">
        <v>27</v>
      </c>
      <c r="O4" s="9" t="s">
        <v>82</v>
      </c>
      <c r="Q4" s="10">
        <v>5000</v>
      </c>
      <c r="R4" s="10">
        <v>1</v>
      </c>
      <c r="AH4" s="25" t="s">
        <v>94</v>
      </c>
    </row>
    <row r="5" spans="1:34" ht="15" customHeight="1">
      <c r="A5" s="1">
        <f t="shared" si="0"/>
        <v>3</v>
      </c>
      <c r="B5" s="2">
        <f t="shared" si="1"/>
        <v>285000</v>
      </c>
      <c r="C5" s="3">
        <v>45770</v>
      </c>
      <c r="D5" s="21" t="s">
        <v>109</v>
      </c>
      <c r="E5" s="5" t="s">
        <v>11</v>
      </c>
      <c r="F5" s="6" t="s">
        <v>110</v>
      </c>
      <c r="K5" s="8">
        <v>45770</v>
      </c>
      <c r="L5" s="2">
        <v>6000</v>
      </c>
      <c r="M5" s="9" t="s">
        <v>41</v>
      </c>
      <c r="N5" s="39" t="s">
        <v>27</v>
      </c>
      <c r="O5" s="9" t="s">
        <v>41</v>
      </c>
      <c r="Q5" s="10">
        <v>5000</v>
      </c>
      <c r="R5" s="10">
        <v>1</v>
      </c>
      <c r="AH5" s="25" t="s">
        <v>94</v>
      </c>
    </row>
    <row r="6" spans="1:34" ht="15" customHeight="1">
      <c r="A6" s="1">
        <f t="shared" si="0"/>
        <v>4</v>
      </c>
      <c r="B6" s="2">
        <f t="shared" si="1"/>
        <v>279000</v>
      </c>
      <c r="C6" s="3">
        <v>45775</v>
      </c>
      <c r="D6" s="21" t="s">
        <v>80</v>
      </c>
      <c r="E6" s="5" t="s">
        <v>111</v>
      </c>
      <c r="F6" s="6" t="s">
        <v>112</v>
      </c>
      <c r="K6" s="8">
        <v>45775</v>
      </c>
      <c r="L6" s="2">
        <v>3000</v>
      </c>
      <c r="M6" s="9" t="s">
        <v>41</v>
      </c>
      <c r="N6" s="39" t="s">
        <v>27</v>
      </c>
      <c r="O6" s="9" t="s">
        <v>41</v>
      </c>
      <c r="Q6" s="10">
        <v>3000</v>
      </c>
      <c r="R6" s="10">
        <v>1</v>
      </c>
      <c r="AH6" s="5" t="s">
        <v>96</v>
      </c>
    </row>
    <row r="7" spans="1:34" ht="15" customHeight="1">
      <c r="A7" s="1">
        <f t="shared" si="0"/>
        <v>5</v>
      </c>
      <c r="B7" s="2">
        <f t="shared" si="1"/>
        <v>276000</v>
      </c>
      <c r="C7" s="3">
        <v>45777</v>
      </c>
      <c r="D7" s="21" t="s">
        <v>106</v>
      </c>
      <c r="E7" s="5" t="s">
        <v>107</v>
      </c>
      <c r="F7" s="6" t="s">
        <v>108</v>
      </c>
      <c r="K7" s="8">
        <v>45777</v>
      </c>
      <c r="L7" s="2">
        <v>5000</v>
      </c>
      <c r="M7" s="9" t="s">
        <v>41</v>
      </c>
      <c r="N7" s="39" t="s">
        <v>27</v>
      </c>
      <c r="O7" s="9" t="s">
        <v>82</v>
      </c>
      <c r="Q7" s="10">
        <v>5000</v>
      </c>
      <c r="R7" s="10">
        <v>1</v>
      </c>
      <c r="AH7" s="5" t="s">
        <v>94</v>
      </c>
    </row>
    <row r="8" spans="1:34" ht="15" customHeight="1">
      <c r="A8" s="1">
        <f t="shared" si="0"/>
        <v>6</v>
      </c>
      <c r="B8" s="2">
        <f t="shared" si="1"/>
        <v>271000</v>
      </c>
      <c r="C8" s="3">
        <v>45791</v>
      </c>
      <c r="D8" s="4" t="s">
        <v>113</v>
      </c>
      <c r="E8" s="5" t="s">
        <v>135</v>
      </c>
      <c r="F8" s="6" t="s">
        <v>140</v>
      </c>
      <c r="K8" s="8">
        <v>45791</v>
      </c>
      <c r="L8" s="2">
        <f t="shared" ref="L8:L71" si="2">Q8*R8+X8*Y8+AE8*AF8</f>
        <v>5000</v>
      </c>
      <c r="M8" s="9" t="s">
        <v>41</v>
      </c>
      <c r="N8" s="39" t="s">
        <v>27</v>
      </c>
      <c r="O8" s="9" t="s">
        <v>41</v>
      </c>
      <c r="Q8" s="10">
        <v>5000</v>
      </c>
      <c r="R8" s="10">
        <v>1</v>
      </c>
      <c r="AH8" s="5" t="s">
        <v>94</v>
      </c>
    </row>
    <row r="9" spans="1:34" ht="15" customHeight="1">
      <c r="A9" s="1">
        <f t="shared" si="0"/>
        <v>7</v>
      </c>
      <c r="B9" s="2">
        <f t="shared" si="1"/>
        <v>266000</v>
      </c>
      <c r="C9" s="3">
        <v>45792</v>
      </c>
      <c r="D9" s="4" t="s">
        <v>114</v>
      </c>
      <c r="E9" s="5" t="s">
        <v>126</v>
      </c>
      <c r="F9" s="6" t="s">
        <v>141</v>
      </c>
      <c r="K9" s="8">
        <v>45792</v>
      </c>
      <c r="L9" s="2">
        <f t="shared" si="2"/>
        <v>5000</v>
      </c>
      <c r="M9" s="9" t="s">
        <v>41</v>
      </c>
      <c r="N9" s="39" t="s">
        <v>27</v>
      </c>
      <c r="O9" s="9" t="s">
        <v>41</v>
      </c>
      <c r="Q9" s="10">
        <v>5000</v>
      </c>
      <c r="R9" s="10">
        <v>1</v>
      </c>
      <c r="AH9" s="5" t="s">
        <v>94</v>
      </c>
    </row>
    <row r="10" spans="1:34" ht="15" customHeight="1">
      <c r="A10" s="1">
        <f t="shared" si="0"/>
        <v>8</v>
      </c>
      <c r="B10" s="2">
        <f t="shared" si="1"/>
        <v>261000</v>
      </c>
      <c r="C10" s="3">
        <v>45797</v>
      </c>
      <c r="D10" s="21" t="s">
        <v>116</v>
      </c>
      <c r="E10" s="5" t="s">
        <v>137</v>
      </c>
      <c r="F10" s="6" t="s">
        <v>115</v>
      </c>
      <c r="K10" s="8">
        <v>45797</v>
      </c>
      <c r="L10" s="2">
        <f t="shared" si="2"/>
        <v>6000</v>
      </c>
      <c r="M10" s="9" t="s">
        <v>41</v>
      </c>
      <c r="N10" s="39" t="s">
        <v>27</v>
      </c>
      <c r="O10" s="9" t="s">
        <v>82</v>
      </c>
      <c r="Q10" s="10">
        <v>6000</v>
      </c>
      <c r="R10" s="10">
        <v>1</v>
      </c>
      <c r="AH10" s="5" t="s">
        <v>94</v>
      </c>
    </row>
    <row r="11" spans="1:34" s="11" customFormat="1" ht="15" customHeight="1">
      <c r="A11" s="1">
        <f t="shared" si="0"/>
        <v>9</v>
      </c>
      <c r="B11" s="2">
        <f t="shared" si="1"/>
        <v>255000</v>
      </c>
      <c r="C11" s="3">
        <v>45797</v>
      </c>
      <c r="D11" s="4" t="s">
        <v>117</v>
      </c>
      <c r="E11" s="5" t="s">
        <v>138</v>
      </c>
      <c r="F11" s="6" t="s">
        <v>141</v>
      </c>
      <c r="G11" s="6"/>
      <c r="H11" s="6"/>
      <c r="I11" s="6"/>
      <c r="J11" s="7"/>
      <c r="K11" s="8">
        <v>45797</v>
      </c>
      <c r="L11" s="2">
        <f t="shared" si="2"/>
        <v>8000</v>
      </c>
      <c r="M11" s="9" t="s">
        <v>41</v>
      </c>
      <c r="N11" s="39" t="s">
        <v>27</v>
      </c>
      <c r="O11" s="9" t="s">
        <v>82</v>
      </c>
      <c r="P11" s="9"/>
      <c r="Q11" s="10">
        <v>8000</v>
      </c>
      <c r="R11" s="10">
        <v>1</v>
      </c>
      <c r="S11" s="9"/>
      <c r="T11" s="9"/>
      <c r="U11" s="9"/>
      <c r="V11" s="9"/>
      <c r="W11" s="9"/>
      <c r="X11" s="10"/>
      <c r="Y11" s="10"/>
      <c r="Z11" s="9"/>
      <c r="AA11" s="9"/>
      <c r="AB11" s="9"/>
      <c r="AC11" s="9"/>
      <c r="AD11" s="9"/>
      <c r="AE11" s="10"/>
      <c r="AF11" s="10"/>
      <c r="AG11" s="9"/>
      <c r="AH11" s="5" t="s">
        <v>96</v>
      </c>
    </row>
    <row r="12" spans="1:34" ht="15" customHeight="1">
      <c r="A12" s="1">
        <f t="shared" si="0"/>
        <v>10</v>
      </c>
      <c r="B12" s="2">
        <f t="shared" si="1"/>
        <v>247000</v>
      </c>
      <c r="C12" s="3">
        <v>45813</v>
      </c>
      <c r="D12" s="4" t="s">
        <v>15</v>
      </c>
      <c r="E12" s="5" t="s">
        <v>21</v>
      </c>
      <c r="F12" s="6" t="s">
        <v>83</v>
      </c>
      <c r="K12" s="8">
        <v>45813</v>
      </c>
      <c r="L12" s="2">
        <f t="shared" si="2"/>
        <v>5000</v>
      </c>
      <c r="M12" s="9" t="s">
        <v>41</v>
      </c>
      <c r="N12" s="39" t="s">
        <v>27</v>
      </c>
      <c r="O12" s="9" t="s">
        <v>82</v>
      </c>
      <c r="Q12" s="10">
        <v>5000</v>
      </c>
      <c r="R12" s="10">
        <v>1</v>
      </c>
      <c r="AH12" s="5" t="s">
        <v>94</v>
      </c>
    </row>
    <row r="13" spans="1:34" ht="15" customHeight="1">
      <c r="A13" s="1">
        <f t="shared" si="0"/>
        <v>11</v>
      </c>
      <c r="B13" s="2">
        <f t="shared" si="1"/>
        <v>242000</v>
      </c>
      <c r="C13" s="3">
        <v>45843</v>
      </c>
      <c r="D13" s="4" t="s">
        <v>163</v>
      </c>
      <c r="E13" s="5" t="s">
        <v>164</v>
      </c>
      <c r="K13" s="8">
        <v>45843</v>
      </c>
      <c r="L13" s="2">
        <f t="shared" si="2"/>
        <v>6000</v>
      </c>
      <c r="M13" s="9" t="s">
        <v>41</v>
      </c>
      <c r="N13" s="39" t="s">
        <v>27</v>
      </c>
      <c r="O13" s="9" t="s">
        <v>41</v>
      </c>
      <c r="Q13" s="10">
        <v>6000</v>
      </c>
      <c r="R13" s="10">
        <v>1</v>
      </c>
      <c r="AH13" s="5" t="s">
        <v>94</v>
      </c>
    </row>
    <row r="14" spans="1:34" ht="15" customHeight="1">
      <c r="A14" s="1">
        <f t="shared" si="0"/>
        <v>12</v>
      </c>
      <c r="B14" s="2">
        <f t="shared" si="1"/>
        <v>236000</v>
      </c>
      <c r="C14" s="3">
        <v>45846</v>
      </c>
      <c r="D14" s="4" t="s">
        <v>165</v>
      </c>
      <c r="K14" s="8">
        <v>45846</v>
      </c>
      <c r="L14" s="2">
        <f t="shared" si="2"/>
        <v>5000</v>
      </c>
      <c r="M14" s="9" t="s">
        <v>41</v>
      </c>
      <c r="N14" s="39" t="s">
        <v>27</v>
      </c>
      <c r="O14" s="9" t="s">
        <v>41</v>
      </c>
      <c r="Q14" s="10">
        <v>5000</v>
      </c>
      <c r="R14" s="10">
        <v>1</v>
      </c>
      <c r="AH14" s="5" t="s">
        <v>94</v>
      </c>
    </row>
    <row r="15" spans="1:34" ht="15" customHeight="1">
      <c r="A15" s="1">
        <f t="shared" si="0"/>
        <v>13</v>
      </c>
      <c r="B15" s="2">
        <f t="shared" si="1"/>
        <v>231000</v>
      </c>
      <c r="C15" s="3">
        <v>45871</v>
      </c>
      <c r="D15" s="4" t="s">
        <v>147</v>
      </c>
      <c r="K15" s="8">
        <v>45871</v>
      </c>
      <c r="L15" s="2">
        <f t="shared" si="2"/>
        <v>3000</v>
      </c>
      <c r="M15" s="9" t="s">
        <v>41</v>
      </c>
      <c r="N15" s="39" t="s">
        <v>27</v>
      </c>
      <c r="O15" s="9" t="s">
        <v>41</v>
      </c>
      <c r="Q15" s="10">
        <v>3000</v>
      </c>
      <c r="R15" s="10">
        <v>1</v>
      </c>
      <c r="AH15" s="5" t="s">
        <v>94</v>
      </c>
    </row>
    <row r="16" spans="1:34" ht="15" customHeight="1">
      <c r="A16" s="1">
        <f t="shared" si="0"/>
        <v>14</v>
      </c>
      <c r="B16" s="2">
        <f t="shared" si="1"/>
        <v>228000</v>
      </c>
      <c r="C16" s="3">
        <v>45877</v>
      </c>
      <c r="D16" s="4" t="s">
        <v>148</v>
      </c>
      <c r="K16" s="8">
        <v>45877</v>
      </c>
      <c r="L16" s="2">
        <f t="shared" si="2"/>
        <v>5000</v>
      </c>
      <c r="M16" s="9" t="s">
        <v>41</v>
      </c>
      <c r="N16" s="39" t="s">
        <v>27</v>
      </c>
      <c r="O16" s="9" t="s">
        <v>41</v>
      </c>
      <c r="Q16" s="10">
        <v>5000</v>
      </c>
      <c r="R16" s="10">
        <v>1</v>
      </c>
      <c r="AH16" s="5" t="s">
        <v>94</v>
      </c>
    </row>
    <row r="17" spans="1:34" ht="15" customHeight="1">
      <c r="A17" s="1">
        <f t="shared" si="0"/>
        <v>15</v>
      </c>
      <c r="B17" s="2">
        <f t="shared" si="1"/>
        <v>223000</v>
      </c>
      <c r="C17" s="3">
        <v>45880</v>
      </c>
      <c r="D17" s="4" t="s">
        <v>166</v>
      </c>
      <c r="K17" s="8">
        <v>45880</v>
      </c>
      <c r="L17" s="2">
        <f t="shared" si="2"/>
        <v>6000</v>
      </c>
      <c r="M17" s="9" t="s">
        <v>45</v>
      </c>
      <c r="N17" s="39" t="s">
        <v>51</v>
      </c>
      <c r="O17" s="9" t="s">
        <v>57</v>
      </c>
      <c r="Q17" s="10">
        <v>6000</v>
      </c>
      <c r="R17" s="10">
        <v>1</v>
      </c>
      <c r="AH17" s="5" t="s">
        <v>94</v>
      </c>
    </row>
    <row r="18" spans="1:34" ht="15" customHeight="1">
      <c r="A18" s="1">
        <f t="shared" si="0"/>
        <v>16</v>
      </c>
      <c r="B18" s="2">
        <f t="shared" si="1"/>
        <v>217000</v>
      </c>
      <c r="C18" s="3">
        <v>45890</v>
      </c>
      <c r="D18" s="4" t="s">
        <v>167</v>
      </c>
      <c r="K18" s="8">
        <v>45890</v>
      </c>
      <c r="L18" s="2">
        <f t="shared" si="2"/>
        <v>9000</v>
      </c>
      <c r="M18" s="9" t="s">
        <v>41</v>
      </c>
      <c r="N18" s="39" t="s">
        <v>27</v>
      </c>
      <c r="O18" s="9" t="s">
        <v>41</v>
      </c>
      <c r="Q18" s="10">
        <v>9000</v>
      </c>
      <c r="R18" s="10">
        <v>1</v>
      </c>
      <c r="AH18" s="5" t="s">
        <v>94</v>
      </c>
    </row>
    <row r="19" spans="1:34" ht="15" customHeight="1">
      <c r="A19" s="1">
        <f t="shared" si="0"/>
        <v>17</v>
      </c>
      <c r="B19" s="2">
        <f t="shared" si="1"/>
        <v>208000</v>
      </c>
      <c r="C19" s="3">
        <v>45890</v>
      </c>
      <c r="D19" s="4" t="s">
        <v>168</v>
      </c>
      <c r="K19" s="8">
        <v>45890</v>
      </c>
      <c r="L19" s="2">
        <f t="shared" si="2"/>
        <v>7000</v>
      </c>
      <c r="M19" s="9" t="s">
        <v>41</v>
      </c>
      <c r="N19" s="39" t="s">
        <v>27</v>
      </c>
      <c r="O19" s="9" t="s">
        <v>41</v>
      </c>
      <c r="Q19" s="10">
        <v>7000</v>
      </c>
      <c r="R19" s="10">
        <v>1</v>
      </c>
      <c r="AH19" s="5" t="s">
        <v>94</v>
      </c>
    </row>
    <row r="20" spans="1:34" ht="15" customHeight="1">
      <c r="A20" s="1">
        <f t="shared" si="0"/>
        <v>18</v>
      </c>
      <c r="B20" s="2">
        <f t="shared" si="1"/>
        <v>201000</v>
      </c>
      <c r="C20" s="3">
        <v>45945</v>
      </c>
      <c r="D20" s="4" t="s">
        <v>173</v>
      </c>
      <c r="K20" s="8">
        <v>45945</v>
      </c>
      <c r="L20" s="2">
        <f t="shared" si="2"/>
        <v>7000</v>
      </c>
      <c r="M20" s="9" t="s">
        <v>41</v>
      </c>
      <c r="N20" s="39" t="s">
        <v>27</v>
      </c>
      <c r="O20" s="9" t="s">
        <v>82</v>
      </c>
      <c r="Q20" s="10">
        <v>7000</v>
      </c>
      <c r="R20" s="10">
        <v>1</v>
      </c>
      <c r="AH20" s="5" t="s">
        <v>94</v>
      </c>
    </row>
    <row r="21" spans="1:34" ht="15" customHeight="1">
      <c r="A21" s="1">
        <f t="shared" si="0"/>
        <v>19</v>
      </c>
      <c r="B21" s="2">
        <f t="shared" si="1"/>
        <v>194000</v>
      </c>
      <c r="C21" s="3">
        <v>45964</v>
      </c>
      <c r="D21" s="4" t="s">
        <v>179</v>
      </c>
      <c r="K21" s="8">
        <v>45964</v>
      </c>
      <c r="L21" s="2">
        <f t="shared" si="2"/>
        <v>30000</v>
      </c>
      <c r="M21" s="9" t="s">
        <v>41</v>
      </c>
      <c r="N21" s="39" t="s">
        <v>27</v>
      </c>
      <c r="O21" s="9" t="s">
        <v>41</v>
      </c>
      <c r="Q21" s="10">
        <v>30000</v>
      </c>
      <c r="R21" s="10">
        <v>1</v>
      </c>
      <c r="AH21" s="5" t="s">
        <v>94</v>
      </c>
    </row>
    <row r="22" spans="1:34" ht="15" customHeight="1">
      <c r="A22" s="1">
        <f t="shared" si="0"/>
        <v>20</v>
      </c>
      <c r="B22" s="2">
        <f t="shared" si="1"/>
        <v>164000</v>
      </c>
      <c r="C22" s="3">
        <v>45966</v>
      </c>
      <c r="D22" s="4" t="s">
        <v>176</v>
      </c>
      <c r="K22" s="8">
        <v>45966</v>
      </c>
      <c r="L22" s="2">
        <f t="shared" si="2"/>
        <v>8000</v>
      </c>
      <c r="M22" s="9" t="s">
        <v>41</v>
      </c>
      <c r="N22" s="39" t="s">
        <v>27</v>
      </c>
      <c r="O22" s="9" t="s">
        <v>82</v>
      </c>
      <c r="Q22" s="10">
        <v>8000</v>
      </c>
      <c r="R22" s="10">
        <v>1</v>
      </c>
      <c r="AH22" s="5" t="s">
        <v>94</v>
      </c>
    </row>
    <row r="23" spans="1:34" ht="15" customHeight="1">
      <c r="A23" s="1">
        <f t="shared" si="0"/>
        <v>21</v>
      </c>
      <c r="B23" s="2">
        <f t="shared" si="1"/>
        <v>156000</v>
      </c>
      <c r="C23" s="3">
        <v>45967</v>
      </c>
      <c r="D23" s="4" t="s">
        <v>177</v>
      </c>
      <c r="K23" s="8">
        <v>45967</v>
      </c>
      <c r="L23" s="2">
        <f t="shared" si="2"/>
        <v>9000</v>
      </c>
      <c r="M23" s="9" t="s">
        <v>41</v>
      </c>
      <c r="N23" s="39" t="s">
        <v>50</v>
      </c>
      <c r="O23" s="9" t="s">
        <v>41</v>
      </c>
      <c r="Q23" s="10">
        <v>9000</v>
      </c>
      <c r="R23" s="10">
        <v>1</v>
      </c>
      <c r="AH23" s="5" t="s">
        <v>94</v>
      </c>
    </row>
    <row r="24" spans="1:34" ht="15" customHeight="1">
      <c r="A24" s="1">
        <f t="shared" si="0"/>
        <v>22</v>
      </c>
      <c r="B24" s="2">
        <f t="shared" si="1"/>
        <v>147000</v>
      </c>
      <c r="C24" s="3">
        <v>45970</v>
      </c>
      <c r="D24" s="4" t="s">
        <v>178</v>
      </c>
      <c r="K24" s="8">
        <v>45970</v>
      </c>
      <c r="L24" s="2">
        <f t="shared" si="2"/>
        <v>8000</v>
      </c>
      <c r="M24" s="9" t="s">
        <v>41</v>
      </c>
      <c r="N24" s="39" t="s">
        <v>4</v>
      </c>
      <c r="O24" s="9" t="s">
        <v>70</v>
      </c>
      <c r="Q24" s="10">
        <v>8000</v>
      </c>
      <c r="R24" s="10">
        <v>1</v>
      </c>
      <c r="AH24" s="5" t="s">
        <v>94</v>
      </c>
    </row>
    <row r="25" spans="1:34" ht="15" customHeight="1">
      <c r="A25" s="1">
        <f t="shared" si="0"/>
        <v>23</v>
      </c>
      <c r="B25" s="2">
        <f t="shared" si="1"/>
        <v>139000</v>
      </c>
      <c r="C25" s="3">
        <v>45972</v>
      </c>
      <c r="D25" s="4" t="s">
        <v>181</v>
      </c>
      <c r="K25" s="8">
        <v>45972</v>
      </c>
      <c r="L25" s="2">
        <f t="shared" si="2"/>
        <v>10000</v>
      </c>
      <c r="M25" s="9" t="s">
        <v>41</v>
      </c>
      <c r="N25" s="39" t="s">
        <v>27</v>
      </c>
      <c r="O25" s="9" t="s">
        <v>41</v>
      </c>
      <c r="Q25" s="10">
        <v>10000</v>
      </c>
      <c r="R25" s="10">
        <v>1</v>
      </c>
      <c r="AH25" s="5" t="s">
        <v>94</v>
      </c>
    </row>
    <row r="26" spans="1:34" ht="15" customHeight="1">
      <c r="A26" s="1">
        <f t="shared" si="0"/>
        <v>24</v>
      </c>
      <c r="B26" s="2">
        <f t="shared" si="1"/>
        <v>129000</v>
      </c>
      <c r="C26" s="3">
        <v>45979</v>
      </c>
      <c r="D26" s="4" t="s">
        <v>182</v>
      </c>
      <c r="K26" s="8">
        <v>45979</v>
      </c>
      <c r="L26" s="2">
        <f t="shared" si="2"/>
        <v>5000</v>
      </c>
      <c r="M26" s="9" t="s">
        <v>41</v>
      </c>
      <c r="N26" s="39" t="s">
        <v>27</v>
      </c>
      <c r="O26" s="9" t="s">
        <v>82</v>
      </c>
      <c r="Q26" s="10">
        <v>5000</v>
      </c>
      <c r="R26" s="10">
        <v>1</v>
      </c>
      <c r="AH26" s="5" t="s">
        <v>96</v>
      </c>
    </row>
    <row r="27" spans="1:34" ht="15" customHeight="1">
      <c r="A27" s="1">
        <f t="shared" si="0"/>
        <v>25</v>
      </c>
      <c r="B27" s="2">
        <f t="shared" si="1"/>
        <v>124000</v>
      </c>
      <c r="L27" s="2">
        <f t="shared" si="2"/>
        <v>0</v>
      </c>
      <c r="M27" s="9" t="s">
        <v>41</v>
      </c>
      <c r="N27" s="39" t="s">
        <v>27</v>
      </c>
      <c r="O27" s="9" t="s">
        <v>41</v>
      </c>
      <c r="R27" s="10">
        <v>1</v>
      </c>
      <c r="AH27" s="5" t="s">
        <v>94</v>
      </c>
    </row>
    <row r="28" spans="1:34" ht="15" customHeight="1">
      <c r="A28" s="1">
        <f t="shared" si="0"/>
        <v>26</v>
      </c>
      <c r="B28" s="2">
        <f t="shared" si="1"/>
        <v>124000</v>
      </c>
      <c r="L28" s="2">
        <f t="shared" si="2"/>
        <v>0</v>
      </c>
      <c r="M28" s="9" t="s">
        <v>41</v>
      </c>
      <c r="N28" s="39" t="s">
        <v>27</v>
      </c>
      <c r="O28" s="9" t="s">
        <v>41</v>
      </c>
      <c r="R28" s="10">
        <v>1</v>
      </c>
      <c r="AH28" s="5" t="s">
        <v>94</v>
      </c>
    </row>
    <row r="29" spans="1:34" ht="15" customHeight="1">
      <c r="A29" s="1">
        <f t="shared" si="0"/>
        <v>27</v>
      </c>
      <c r="B29" s="2">
        <f t="shared" si="1"/>
        <v>124000</v>
      </c>
      <c r="L29" s="2">
        <f t="shared" si="2"/>
        <v>0</v>
      </c>
      <c r="M29" s="9" t="s">
        <v>41</v>
      </c>
      <c r="N29" s="39" t="s">
        <v>27</v>
      </c>
      <c r="O29" s="9" t="s">
        <v>41</v>
      </c>
      <c r="R29" s="10">
        <v>1</v>
      </c>
      <c r="AH29" s="5" t="s">
        <v>94</v>
      </c>
    </row>
    <row r="30" spans="1:34" ht="15" customHeight="1">
      <c r="A30" s="1">
        <f t="shared" si="0"/>
        <v>28</v>
      </c>
      <c r="B30" s="2">
        <f t="shared" si="1"/>
        <v>124000</v>
      </c>
      <c r="L30" s="2">
        <f t="shared" si="2"/>
        <v>0</v>
      </c>
      <c r="M30" s="9" t="s">
        <v>41</v>
      </c>
      <c r="N30" s="39" t="s">
        <v>27</v>
      </c>
      <c r="O30" s="9" t="s">
        <v>41</v>
      </c>
      <c r="R30" s="10">
        <v>1</v>
      </c>
      <c r="AH30" s="5" t="s">
        <v>96</v>
      </c>
    </row>
    <row r="31" spans="1:34" ht="15" customHeight="1">
      <c r="A31" s="1">
        <f t="shared" si="0"/>
        <v>29</v>
      </c>
      <c r="B31" s="2">
        <f t="shared" si="1"/>
        <v>124000</v>
      </c>
      <c r="L31" s="2">
        <f t="shared" si="2"/>
        <v>0</v>
      </c>
      <c r="M31" s="9" t="s">
        <v>41</v>
      </c>
      <c r="N31" s="9" t="s">
        <v>27</v>
      </c>
      <c r="O31" s="9" t="s">
        <v>41</v>
      </c>
      <c r="R31" s="10">
        <v>2</v>
      </c>
      <c r="AH31" s="5" t="s">
        <v>94</v>
      </c>
    </row>
    <row r="32" spans="1:34" ht="15" customHeight="1">
      <c r="A32" s="1">
        <f t="shared" si="0"/>
        <v>30</v>
      </c>
      <c r="B32" s="2">
        <f t="shared" si="1"/>
        <v>124000</v>
      </c>
      <c r="L32" s="2">
        <f t="shared" si="2"/>
        <v>0</v>
      </c>
      <c r="M32" s="9" t="s">
        <v>41</v>
      </c>
      <c r="N32" s="9" t="s">
        <v>27</v>
      </c>
      <c r="O32" s="9" t="s">
        <v>41</v>
      </c>
      <c r="R32" s="10">
        <v>1</v>
      </c>
      <c r="AH32" s="5" t="s">
        <v>94</v>
      </c>
    </row>
    <row r="33" spans="1:34" ht="15" customHeight="1">
      <c r="A33" s="1">
        <f t="shared" si="0"/>
        <v>31</v>
      </c>
      <c r="B33" s="2">
        <f t="shared" si="1"/>
        <v>124000</v>
      </c>
      <c r="L33" s="2">
        <f t="shared" si="2"/>
        <v>0</v>
      </c>
      <c r="M33" s="9" t="s">
        <v>41</v>
      </c>
      <c r="N33" s="9" t="s">
        <v>27</v>
      </c>
      <c r="O33" s="9" t="s">
        <v>41</v>
      </c>
      <c r="R33" s="10">
        <v>1</v>
      </c>
      <c r="AH33" s="5" t="s">
        <v>94</v>
      </c>
    </row>
    <row r="34" spans="1:34" ht="15" customHeight="1">
      <c r="A34" s="1">
        <f t="shared" si="0"/>
        <v>32</v>
      </c>
      <c r="B34" s="2">
        <f t="shared" si="1"/>
        <v>124000</v>
      </c>
      <c r="L34" s="2">
        <f t="shared" si="2"/>
        <v>0</v>
      </c>
    </row>
    <row r="35" spans="1:34" ht="15" customHeight="1">
      <c r="A35" s="1">
        <f t="shared" si="0"/>
        <v>33</v>
      </c>
      <c r="B35" s="2">
        <f t="shared" si="1"/>
        <v>124000</v>
      </c>
      <c r="L35" s="2">
        <f t="shared" si="2"/>
        <v>0</v>
      </c>
    </row>
    <row r="36" spans="1:34" ht="15" customHeight="1">
      <c r="A36" s="1">
        <f t="shared" si="0"/>
        <v>34</v>
      </c>
      <c r="B36" s="2">
        <f t="shared" si="1"/>
        <v>124000</v>
      </c>
      <c r="L36" s="2">
        <f t="shared" si="2"/>
        <v>0</v>
      </c>
    </row>
    <row r="37" spans="1:34" ht="15" customHeight="1">
      <c r="A37" s="1">
        <f t="shared" si="0"/>
        <v>35</v>
      </c>
      <c r="B37" s="2">
        <f t="shared" si="1"/>
        <v>124000</v>
      </c>
      <c r="F37" s="5"/>
      <c r="L37" s="2">
        <f t="shared" si="2"/>
        <v>0</v>
      </c>
    </row>
    <row r="38" spans="1:34" ht="15" customHeight="1">
      <c r="A38" s="1">
        <f t="shared" si="0"/>
        <v>36</v>
      </c>
      <c r="B38" s="2">
        <f t="shared" si="1"/>
        <v>124000</v>
      </c>
      <c r="L38" s="2">
        <f t="shared" si="2"/>
        <v>0</v>
      </c>
    </row>
    <row r="39" spans="1:34" ht="15" customHeight="1">
      <c r="A39" s="1">
        <f t="shared" si="0"/>
        <v>37</v>
      </c>
      <c r="B39" s="2">
        <f t="shared" si="1"/>
        <v>124000</v>
      </c>
      <c r="L39" s="2">
        <f t="shared" si="2"/>
        <v>0</v>
      </c>
    </row>
    <row r="40" spans="1:34" ht="15" customHeight="1">
      <c r="A40" s="1">
        <f t="shared" si="0"/>
        <v>38</v>
      </c>
      <c r="B40" s="2">
        <f t="shared" si="1"/>
        <v>124000</v>
      </c>
      <c r="L40" s="2">
        <f t="shared" si="2"/>
        <v>0</v>
      </c>
    </row>
    <row r="41" spans="1:34" ht="15" customHeight="1">
      <c r="A41" s="1">
        <f t="shared" si="0"/>
        <v>39</v>
      </c>
      <c r="B41" s="2">
        <f t="shared" si="1"/>
        <v>124000</v>
      </c>
      <c r="L41" s="2">
        <f t="shared" si="2"/>
        <v>0</v>
      </c>
    </row>
    <row r="42" spans="1:34" ht="15" customHeight="1">
      <c r="A42" s="1">
        <f t="shared" si="0"/>
        <v>40</v>
      </c>
      <c r="B42" s="2">
        <f t="shared" si="1"/>
        <v>124000</v>
      </c>
      <c r="L42" s="2">
        <f t="shared" si="2"/>
        <v>0</v>
      </c>
      <c r="AH42" s="6"/>
    </row>
    <row r="43" spans="1:34" ht="15" customHeight="1">
      <c r="A43" s="1">
        <f t="shared" si="0"/>
        <v>41</v>
      </c>
      <c r="B43" s="2">
        <f t="shared" si="1"/>
        <v>124000</v>
      </c>
      <c r="L43" s="2">
        <f t="shared" si="2"/>
        <v>0</v>
      </c>
    </row>
    <row r="44" spans="1:34" ht="15" customHeight="1">
      <c r="A44" s="1">
        <f t="shared" si="0"/>
        <v>42</v>
      </c>
      <c r="B44" s="2">
        <f t="shared" si="1"/>
        <v>124000</v>
      </c>
      <c r="L44" s="2">
        <f t="shared" si="2"/>
        <v>0</v>
      </c>
    </row>
    <row r="45" spans="1:34" ht="15" customHeight="1">
      <c r="A45" s="1">
        <f t="shared" si="0"/>
        <v>43</v>
      </c>
      <c r="B45" s="2">
        <f t="shared" si="1"/>
        <v>124000</v>
      </c>
      <c r="L45" s="2">
        <f t="shared" si="2"/>
        <v>0</v>
      </c>
    </row>
    <row r="46" spans="1:34" ht="15" customHeight="1">
      <c r="A46" s="1">
        <f t="shared" si="0"/>
        <v>44</v>
      </c>
      <c r="B46" s="2">
        <f t="shared" si="1"/>
        <v>124000</v>
      </c>
      <c r="L46" s="2">
        <f t="shared" si="2"/>
        <v>0</v>
      </c>
    </row>
    <row r="47" spans="1:34" ht="15" customHeight="1">
      <c r="A47" s="1">
        <f t="shared" si="0"/>
        <v>45</v>
      </c>
      <c r="B47" s="2">
        <f t="shared" si="1"/>
        <v>124000</v>
      </c>
      <c r="L47" s="2">
        <f t="shared" si="2"/>
        <v>0</v>
      </c>
    </row>
    <row r="48" spans="1:34" ht="15" customHeight="1">
      <c r="A48" s="1">
        <f t="shared" si="0"/>
        <v>46</v>
      </c>
      <c r="B48" s="2">
        <f t="shared" si="1"/>
        <v>124000</v>
      </c>
      <c r="L48" s="2">
        <f t="shared" si="2"/>
        <v>0</v>
      </c>
    </row>
    <row r="49" spans="1:34" ht="15" customHeight="1">
      <c r="A49" s="1">
        <f t="shared" si="0"/>
        <v>47</v>
      </c>
      <c r="B49" s="2">
        <f t="shared" si="1"/>
        <v>124000</v>
      </c>
      <c r="D49" s="22"/>
      <c r="E49" s="26"/>
      <c r="F49" s="30"/>
      <c r="G49" s="30"/>
      <c r="H49" s="30"/>
      <c r="I49" s="30"/>
      <c r="J49" s="35"/>
      <c r="L49" s="38">
        <f t="shared" si="2"/>
        <v>0</v>
      </c>
      <c r="M49" s="40"/>
      <c r="N49" s="40"/>
      <c r="O49" s="40"/>
      <c r="P49" s="40"/>
      <c r="Q49" s="45"/>
      <c r="R49" s="45"/>
      <c r="S49" s="40"/>
      <c r="T49" s="40"/>
      <c r="U49" s="40"/>
      <c r="V49" s="40"/>
      <c r="W49" s="40"/>
      <c r="X49" s="45"/>
      <c r="Y49" s="45"/>
      <c r="Z49" s="40"/>
      <c r="AA49" s="40"/>
      <c r="AB49" s="40"/>
      <c r="AC49" s="40"/>
      <c r="AD49" s="40"/>
      <c r="AE49" s="45"/>
      <c r="AF49" s="45"/>
      <c r="AG49" s="40"/>
      <c r="AH49" s="26"/>
    </row>
    <row r="50" spans="1:34" ht="15" customHeight="1">
      <c r="A50" s="1">
        <f t="shared" si="0"/>
        <v>48</v>
      </c>
      <c r="B50" s="2">
        <f t="shared" si="1"/>
        <v>124000</v>
      </c>
      <c r="L50" s="2">
        <f t="shared" si="2"/>
        <v>0</v>
      </c>
    </row>
    <row r="51" spans="1:34" ht="15" customHeight="1">
      <c r="A51" s="1">
        <f t="shared" si="0"/>
        <v>49</v>
      </c>
      <c r="B51" s="2">
        <f t="shared" si="1"/>
        <v>124000</v>
      </c>
      <c r="L51" s="2">
        <f t="shared" si="2"/>
        <v>0</v>
      </c>
    </row>
    <row r="52" spans="1:34" ht="15" customHeight="1">
      <c r="A52" s="1">
        <f t="shared" si="0"/>
        <v>50</v>
      </c>
      <c r="B52" s="2">
        <f t="shared" si="1"/>
        <v>124000</v>
      </c>
      <c r="L52" s="2">
        <f t="shared" si="2"/>
        <v>0</v>
      </c>
    </row>
    <row r="53" spans="1:34" ht="15" customHeight="1">
      <c r="A53" s="1">
        <f t="shared" si="0"/>
        <v>51</v>
      </c>
      <c r="B53" s="2">
        <f t="shared" si="1"/>
        <v>124000</v>
      </c>
      <c r="L53" s="2">
        <f t="shared" si="2"/>
        <v>0</v>
      </c>
    </row>
    <row r="54" spans="1:34" ht="15" customHeight="1">
      <c r="A54" s="1">
        <f t="shared" si="0"/>
        <v>52</v>
      </c>
      <c r="B54" s="2">
        <f t="shared" si="1"/>
        <v>124000</v>
      </c>
      <c r="L54" s="2">
        <f t="shared" si="2"/>
        <v>0</v>
      </c>
    </row>
    <row r="55" spans="1:34" ht="15" customHeight="1">
      <c r="A55" s="1">
        <f t="shared" si="0"/>
        <v>53</v>
      </c>
      <c r="B55" s="2">
        <f t="shared" si="1"/>
        <v>124000</v>
      </c>
      <c r="L55" s="2">
        <f t="shared" si="2"/>
        <v>0</v>
      </c>
    </row>
    <row r="56" spans="1:34" ht="15" customHeight="1">
      <c r="A56" s="1">
        <f t="shared" si="0"/>
        <v>54</v>
      </c>
      <c r="B56" s="2">
        <f t="shared" si="1"/>
        <v>124000</v>
      </c>
      <c r="L56" s="2">
        <f t="shared" si="2"/>
        <v>0</v>
      </c>
    </row>
    <row r="57" spans="1:34" ht="15" customHeight="1">
      <c r="A57" s="1">
        <f t="shared" si="0"/>
        <v>55</v>
      </c>
      <c r="B57" s="2">
        <f t="shared" si="1"/>
        <v>124000</v>
      </c>
      <c r="L57" s="2">
        <f t="shared" si="2"/>
        <v>0</v>
      </c>
    </row>
    <row r="58" spans="1:34" ht="15" customHeight="1">
      <c r="A58" s="1">
        <f t="shared" si="0"/>
        <v>56</v>
      </c>
      <c r="B58" s="2">
        <f t="shared" si="1"/>
        <v>124000</v>
      </c>
      <c r="L58" s="2">
        <f t="shared" si="2"/>
        <v>0</v>
      </c>
    </row>
    <row r="59" spans="1:34" ht="15" customHeight="1">
      <c r="A59" s="1">
        <f t="shared" si="0"/>
        <v>57</v>
      </c>
      <c r="B59" s="2">
        <f t="shared" si="1"/>
        <v>124000</v>
      </c>
      <c r="L59" s="2">
        <f t="shared" si="2"/>
        <v>0</v>
      </c>
    </row>
    <row r="60" spans="1:34" ht="15" customHeight="1">
      <c r="A60" s="1">
        <f t="shared" si="0"/>
        <v>58</v>
      </c>
      <c r="B60" s="2">
        <f t="shared" si="1"/>
        <v>124000</v>
      </c>
      <c r="L60" s="2">
        <f t="shared" si="2"/>
        <v>0</v>
      </c>
    </row>
    <row r="61" spans="1:34" ht="15" customHeight="1">
      <c r="A61" s="1">
        <f t="shared" si="0"/>
        <v>59</v>
      </c>
      <c r="B61" s="2">
        <f t="shared" si="1"/>
        <v>124000</v>
      </c>
      <c r="L61" s="2">
        <f t="shared" si="2"/>
        <v>0</v>
      </c>
    </row>
    <row r="62" spans="1:34" ht="15" customHeight="1">
      <c r="A62" s="1">
        <f t="shared" si="0"/>
        <v>60</v>
      </c>
      <c r="B62" s="2">
        <f t="shared" si="1"/>
        <v>124000</v>
      </c>
      <c r="L62" s="2">
        <f t="shared" si="2"/>
        <v>0</v>
      </c>
    </row>
    <row r="63" spans="1:34" ht="15" customHeight="1">
      <c r="A63" s="1">
        <f t="shared" si="0"/>
        <v>61</v>
      </c>
      <c r="B63" s="2">
        <f t="shared" si="1"/>
        <v>124000</v>
      </c>
      <c r="L63" s="2">
        <f t="shared" si="2"/>
        <v>0</v>
      </c>
    </row>
    <row r="64" spans="1:34" ht="15" customHeight="1">
      <c r="A64" s="1">
        <f t="shared" si="0"/>
        <v>62</v>
      </c>
      <c r="B64" s="2">
        <f t="shared" si="1"/>
        <v>124000</v>
      </c>
      <c r="L64" s="2">
        <f t="shared" si="2"/>
        <v>0</v>
      </c>
    </row>
    <row r="65" spans="1:12" ht="15" customHeight="1">
      <c r="A65" s="1">
        <f t="shared" si="0"/>
        <v>63</v>
      </c>
      <c r="B65" s="2">
        <f t="shared" si="1"/>
        <v>124000</v>
      </c>
      <c r="L65" s="2">
        <f t="shared" si="2"/>
        <v>0</v>
      </c>
    </row>
    <row r="66" spans="1:12" ht="15" customHeight="1">
      <c r="A66" s="1">
        <f t="shared" si="0"/>
        <v>64</v>
      </c>
      <c r="B66" s="2">
        <f t="shared" si="1"/>
        <v>124000</v>
      </c>
      <c r="L66" s="2">
        <f t="shared" si="2"/>
        <v>0</v>
      </c>
    </row>
    <row r="67" spans="1:12" ht="15" customHeight="1">
      <c r="A67" s="1">
        <f t="shared" ref="A67:A130" si="3">ROW()-2</f>
        <v>65</v>
      </c>
      <c r="B67" s="2">
        <f t="shared" si="1"/>
        <v>124000</v>
      </c>
      <c r="L67" s="2">
        <f t="shared" si="2"/>
        <v>0</v>
      </c>
    </row>
    <row r="68" spans="1:12" ht="15" customHeight="1">
      <c r="A68" s="1">
        <f t="shared" si="3"/>
        <v>66</v>
      </c>
      <c r="B68" s="2">
        <f t="shared" ref="B68:B131" si="4">B67-L67</f>
        <v>124000</v>
      </c>
      <c r="L68" s="2">
        <f t="shared" si="2"/>
        <v>0</v>
      </c>
    </row>
    <row r="69" spans="1:12" ht="15" customHeight="1">
      <c r="A69" s="1">
        <f t="shared" si="3"/>
        <v>67</v>
      </c>
      <c r="B69" s="2">
        <f t="shared" si="4"/>
        <v>124000</v>
      </c>
      <c r="L69" s="2">
        <f t="shared" si="2"/>
        <v>0</v>
      </c>
    </row>
    <row r="70" spans="1:12" ht="15" customHeight="1">
      <c r="A70" s="1">
        <f t="shared" si="3"/>
        <v>68</v>
      </c>
      <c r="B70" s="2">
        <f t="shared" si="4"/>
        <v>124000</v>
      </c>
      <c r="L70" s="2">
        <f t="shared" si="2"/>
        <v>0</v>
      </c>
    </row>
    <row r="71" spans="1:12" ht="15" customHeight="1">
      <c r="A71" s="1">
        <f t="shared" si="3"/>
        <v>69</v>
      </c>
      <c r="B71" s="2">
        <f t="shared" si="4"/>
        <v>124000</v>
      </c>
      <c r="L71" s="2">
        <f t="shared" si="2"/>
        <v>0</v>
      </c>
    </row>
    <row r="72" spans="1:12" ht="15" customHeight="1">
      <c r="A72" s="1">
        <f t="shared" si="3"/>
        <v>70</v>
      </c>
      <c r="B72" s="2">
        <f t="shared" si="4"/>
        <v>124000</v>
      </c>
      <c r="L72" s="2">
        <f t="shared" ref="L72:L135" si="5">Q72*R72+X72*Y72+AE72*AF72</f>
        <v>0</v>
      </c>
    </row>
    <row r="73" spans="1:12" ht="15" customHeight="1">
      <c r="A73" s="1">
        <f t="shared" si="3"/>
        <v>71</v>
      </c>
      <c r="B73" s="2">
        <f t="shared" si="4"/>
        <v>124000</v>
      </c>
      <c r="L73" s="2">
        <f t="shared" si="5"/>
        <v>0</v>
      </c>
    </row>
    <row r="74" spans="1:12" ht="15" customHeight="1">
      <c r="A74" s="1">
        <f t="shared" si="3"/>
        <v>72</v>
      </c>
      <c r="B74" s="2">
        <f t="shared" si="4"/>
        <v>124000</v>
      </c>
      <c r="L74" s="2">
        <f t="shared" si="5"/>
        <v>0</v>
      </c>
    </row>
    <row r="75" spans="1:12" ht="15" customHeight="1">
      <c r="A75" s="1">
        <f t="shared" si="3"/>
        <v>73</v>
      </c>
      <c r="B75" s="2">
        <f t="shared" si="4"/>
        <v>124000</v>
      </c>
      <c r="L75" s="2">
        <f t="shared" si="5"/>
        <v>0</v>
      </c>
    </row>
    <row r="76" spans="1:12" ht="15" customHeight="1">
      <c r="A76" s="1">
        <f t="shared" si="3"/>
        <v>74</v>
      </c>
      <c r="B76" s="2">
        <f t="shared" si="4"/>
        <v>124000</v>
      </c>
      <c r="L76" s="2">
        <f t="shared" si="5"/>
        <v>0</v>
      </c>
    </row>
    <row r="77" spans="1:12" ht="15" customHeight="1">
      <c r="A77" s="1">
        <f t="shared" si="3"/>
        <v>75</v>
      </c>
      <c r="B77" s="2">
        <f t="shared" si="4"/>
        <v>124000</v>
      </c>
      <c r="L77" s="2">
        <f t="shared" si="5"/>
        <v>0</v>
      </c>
    </row>
    <row r="78" spans="1:12" ht="15" customHeight="1">
      <c r="A78" s="1">
        <f t="shared" si="3"/>
        <v>76</v>
      </c>
      <c r="B78" s="2">
        <f t="shared" si="4"/>
        <v>124000</v>
      </c>
      <c r="L78" s="2">
        <f t="shared" si="5"/>
        <v>0</v>
      </c>
    </row>
    <row r="79" spans="1:12" ht="15" customHeight="1">
      <c r="A79" s="1">
        <f t="shared" si="3"/>
        <v>77</v>
      </c>
      <c r="B79" s="2">
        <f t="shared" si="4"/>
        <v>124000</v>
      </c>
      <c r="L79" s="2">
        <f t="shared" si="5"/>
        <v>0</v>
      </c>
    </row>
    <row r="80" spans="1:12" ht="15" customHeight="1">
      <c r="A80" s="1">
        <f t="shared" si="3"/>
        <v>78</v>
      </c>
      <c r="B80" s="2">
        <f t="shared" si="4"/>
        <v>124000</v>
      </c>
      <c r="L80" s="2">
        <f t="shared" si="5"/>
        <v>0</v>
      </c>
    </row>
    <row r="81" spans="1:12" ht="15" customHeight="1">
      <c r="A81" s="1">
        <f t="shared" si="3"/>
        <v>79</v>
      </c>
      <c r="B81" s="2">
        <f t="shared" si="4"/>
        <v>124000</v>
      </c>
      <c r="L81" s="2">
        <f t="shared" si="5"/>
        <v>0</v>
      </c>
    </row>
    <row r="82" spans="1:12" ht="15" customHeight="1">
      <c r="A82" s="1">
        <f t="shared" si="3"/>
        <v>80</v>
      </c>
      <c r="B82" s="2">
        <f t="shared" si="4"/>
        <v>124000</v>
      </c>
      <c r="L82" s="2">
        <f t="shared" si="5"/>
        <v>0</v>
      </c>
    </row>
    <row r="83" spans="1:12" ht="15" customHeight="1">
      <c r="A83" s="1">
        <f t="shared" si="3"/>
        <v>81</v>
      </c>
      <c r="B83" s="2">
        <f t="shared" si="4"/>
        <v>124000</v>
      </c>
      <c r="L83" s="2">
        <f t="shared" si="5"/>
        <v>0</v>
      </c>
    </row>
    <row r="84" spans="1:12" ht="15" customHeight="1">
      <c r="A84" s="1">
        <f t="shared" si="3"/>
        <v>82</v>
      </c>
      <c r="B84" s="2">
        <f t="shared" si="4"/>
        <v>124000</v>
      </c>
      <c r="L84" s="2">
        <f t="shared" si="5"/>
        <v>0</v>
      </c>
    </row>
    <row r="85" spans="1:12" ht="15" customHeight="1">
      <c r="A85" s="1">
        <f t="shared" si="3"/>
        <v>83</v>
      </c>
      <c r="B85" s="2">
        <f t="shared" si="4"/>
        <v>124000</v>
      </c>
      <c r="L85" s="2">
        <f t="shared" si="5"/>
        <v>0</v>
      </c>
    </row>
    <row r="86" spans="1:12" ht="15" customHeight="1">
      <c r="A86" s="1">
        <f t="shared" si="3"/>
        <v>84</v>
      </c>
      <c r="B86" s="2">
        <f t="shared" si="4"/>
        <v>124000</v>
      </c>
      <c r="L86" s="2">
        <f t="shared" si="5"/>
        <v>0</v>
      </c>
    </row>
    <row r="87" spans="1:12" ht="15" customHeight="1">
      <c r="A87" s="1">
        <f t="shared" si="3"/>
        <v>85</v>
      </c>
      <c r="B87" s="2">
        <f t="shared" si="4"/>
        <v>124000</v>
      </c>
      <c r="L87" s="2">
        <f t="shared" si="5"/>
        <v>0</v>
      </c>
    </row>
    <row r="88" spans="1:12" ht="15" customHeight="1">
      <c r="A88" s="1">
        <f t="shared" si="3"/>
        <v>86</v>
      </c>
      <c r="B88" s="2">
        <f t="shared" si="4"/>
        <v>124000</v>
      </c>
      <c r="L88" s="2">
        <f t="shared" si="5"/>
        <v>0</v>
      </c>
    </row>
    <row r="89" spans="1:12" ht="15" customHeight="1">
      <c r="A89" s="1">
        <f t="shared" si="3"/>
        <v>87</v>
      </c>
      <c r="B89" s="2">
        <f t="shared" si="4"/>
        <v>124000</v>
      </c>
      <c r="L89" s="2">
        <f t="shared" si="5"/>
        <v>0</v>
      </c>
    </row>
    <row r="90" spans="1:12" ht="15" customHeight="1">
      <c r="A90" s="1">
        <f t="shared" si="3"/>
        <v>88</v>
      </c>
      <c r="B90" s="2">
        <f t="shared" si="4"/>
        <v>124000</v>
      </c>
      <c r="L90" s="2">
        <f t="shared" si="5"/>
        <v>0</v>
      </c>
    </row>
    <row r="91" spans="1:12" ht="15" customHeight="1">
      <c r="A91" s="1">
        <f t="shared" si="3"/>
        <v>89</v>
      </c>
      <c r="B91" s="2">
        <f t="shared" si="4"/>
        <v>124000</v>
      </c>
      <c r="L91" s="2">
        <f t="shared" si="5"/>
        <v>0</v>
      </c>
    </row>
    <row r="92" spans="1:12" ht="15" customHeight="1">
      <c r="A92" s="1">
        <f t="shared" si="3"/>
        <v>90</v>
      </c>
      <c r="B92" s="2">
        <f t="shared" si="4"/>
        <v>124000</v>
      </c>
      <c r="L92" s="2">
        <f t="shared" si="5"/>
        <v>0</v>
      </c>
    </row>
    <row r="93" spans="1:12" ht="15" customHeight="1">
      <c r="A93" s="1">
        <f t="shared" si="3"/>
        <v>91</v>
      </c>
      <c r="B93" s="2">
        <f t="shared" si="4"/>
        <v>124000</v>
      </c>
      <c r="L93" s="2">
        <f t="shared" si="5"/>
        <v>0</v>
      </c>
    </row>
    <row r="94" spans="1:12" ht="15" customHeight="1">
      <c r="A94" s="1">
        <f t="shared" si="3"/>
        <v>92</v>
      </c>
      <c r="B94" s="2">
        <f t="shared" si="4"/>
        <v>124000</v>
      </c>
      <c r="L94" s="2">
        <f t="shared" si="5"/>
        <v>0</v>
      </c>
    </row>
    <row r="95" spans="1:12" ht="15" customHeight="1">
      <c r="A95" s="1">
        <f t="shared" si="3"/>
        <v>93</v>
      </c>
      <c r="B95" s="2">
        <f t="shared" si="4"/>
        <v>124000</v>
      </c>
      <c r="L95" s="2">
        <f t="shared" si="5"/>
        <v>0</v>
      </c>
    </row>
    <row r="96" spans="1:12" ht="15" customHeight="1">
      <c r="A96" s="1">
        <f t="shared" si="3"/>
        <v>94</v>
      </c>
      <c r="B96" s="2">
        <f t="shared" si="4"/>
        <v>124000</v>
      </c>
      <c r="L96" s="2">
        <f t="shared" si="5"/>
        <v>0</v>
      </c>
    </row>
    <row r="97" spans="1:12" ht="15" customHeight="1">
      <c r="A97" s="1">
        <f t="shared" si="3"/>
        <v>95</v>
      </c>
      <c r="B97" s="2">
        <f t="shared" si="4"/>
        <v>124000</v>
      </c>
      <c r="L97" s="2">
        <f t="shared" si="5"/>
        <v>0</v>
      </c>
    </row>
    <row r="98" spans="1:12" ht="15" customHeight="1">
      <c r="A98" s="1">
        <f t="shared" si="3"/>
        <v>96</v>
      </c>
      <c r="B98" s="2">
        <f t="shared" si="4"/>
        <v>124000</v>
      </c>
      <c r="L98" s="2">
        <f t="shared" si="5"/>
        <v>0</v>
      </c>
    </row>
    <row r="99" spans="1:12" ht="15" customHeight="1">
      <c r="A99" s="1">
        <f t="shared" si="3"/>
        <v>97</v>
      </c>
      <c r="B99" s="2">
        <f t="shared" si="4"/>
        <v>124000</v>
      </c>
      <c r="L99" s="2">
        <f t="shared" si="5"/>
        <v>0</v>
      </c>
    </row>
    <row r="100" spans="1:12" ht="15" customHeight="1">
      <c r="A100" s="1">
        <f t="shared" si="3"/>
        <v>98</v>
      </c>
      <c r="B100" s="2">
        <f t="shared" si="4"/>
        <v>124000</v>
      </c>
      <c r="L100" s="2">
        <f t="shared" si="5"/>
        <v>0</v>
      </c>
    </row>
    <row r="101" spans="1:12" ht="15" customHeight="1">
      <c r="A101" s="1">
        <f t="shared" si="3"/>
        <v>99</v>
      </c>
      <c r="B101" s="2">
        <f t="shared" si="4"/>
        <v>124000</v>
      </c>
      <c r="L101" s="2">
        <f t="shared" si="5"/>
        <v>0</v>
      </c>
    </row>
    <row r="102" spans="1:12" ht="15" customHeight="1">
      <c r="A102" s="1">
        <f t="shared" si="3"/>
        <v>100</v>
      </c>
      <c r="B102" s="2">
        <f t="shared" si="4"/>
        <v>124000</v>
      </c>
      <c r="L102" s="2">
        <f t="shared" si="5"/>
        <v>0</v>
      </c>
    </row>
    <row r="103" spans="1:12" ht="15" customHeight="1">
      <c r="A103" s="1">
        <f t="shared" si="3"/>
        <v>101</v>
      </c>
      <c r="B103" s="2">
        <f t="shared" si="4"/>
        <v>124000</v>
      </c>
      <c r="L103" s="2">
        <f t="shared" si="5"/>
        <v>0</v>
      </c>
    </row>
    <row r="104" spans="1:12" ht="15" customHeight="1">
      <c r="A104" s="1">
        <f t="shared" si="3"/>
        <v>102</v>
      </c>
      <c r="B104" s="2">
        <f t="shared" si="4"/>
        <v>124000</v>
      </c>
      <c r="L104" s="2">
        <f t="shared" si="5"/>
        <v>0</v>
      </c>
    </row>
    <row r="105" spans="1:12" ht="15" customHeight="1">
      <c r="A105" s="1">
        <f t="shared" si="3"/>
        <v>103</v>
      </c>
      <c r="B105" s="2">
        <f t="shared" si="4"/>
        <v>124000</v>
      </c>
      <c r="L105" s="2">
        <f t="shared" si="5"/>
        <v>0</v>
      </c>
    </row>
    <row r="106" spans="1:12" ht="15" customHeight="1">
      <c r="A106" s="1">
        <f t="shared" si="3"/>
        <v>104</v>
      </c>
      <c r="B106" s="2">
        <f t="shared" si="4"/>
        <v>124000</v>
      </c>
      <c r="L106" s="2">
        <f t="shared" si="5"/>
        <v>0</v>
      </c>
    </row>
    <row r="107" spans="1:12" ht="15" customHeight="1">
      <c r="A107" s="1">
        <f t="shared" si="3"/>
        <v>105</v>
      </c>
      <c r="B107" s="2">
        <f t="shared" si="4"/>
        <v>124000</v>
      </c>
      <c r="L107" s="2">
        <f t="shared" si="5"/>
        <v>0</v>
      </c>
    </row>
    <row r="108" spans="1:12" ht="15" customHeight="1">
      <c r="A108" s="1">
        <f t="shared" si="3"/>
        <v>106</v>
      </c>
      <c r="B108" s="2">
        <f t="shared" si="4"/>
        <v>124000</v>
      </c>
      <c r="L108" s="2">
        <f t="shared" si="5"/>
        <v>0</v>
      </c>
    </row>
    <row r="109" spans="1:12" ht="15" customHeight="1">
      <c r="A109" s="1">
        <f t="shared" si="3"/>
        <v>107</v>
      </c>
      <c r="B109" s="2">
        <f t="shared" si="4"/>
        <v>124000</v>
      </c>
      <c r="L109" s="2">
        <f t="shared" si="5"/>
        <v>0</v>
      </c>
    </row>
    <row r="110" spans="1:12" ht="15" customHeight="1">
      <c r="A110" s="1">
        <f t="shared" si="3"/>
        <v>108</v>
      </c>
      <c r="B110" s="2">
        <f t="shared" si="4"/>
        <v>124000</v>
      </c>
      <c r="L110" s="2">
        <f t="shared" si="5"/>
        <v>0</v>
      </c>
    </row>
    <row r="111" spans="1:12" ht="15" customHeight="1">
      <c r="A111" s="1">
        <f t="shared" si="3"/>
        <v>109</v>
      </c>
      <c r="B111" s="2">
        <f t="shared" si="4"/>
        <v>124000</v>
      </c>
      <c r="L111" s="2">
        <f t="shared" si="5"/>
        <v>0</v>
      </c>
    </row>
    <row r="112" spans="1:12" ht="15" customHeight="1">
      <c r="A112" s="1">
        <f t="shared" si="3"/>
        <v>110</v>
      </c>
      <c r="B112" s="2">
        <f t="shared" si="4"/>
        <v>124000</v>
      </c>
      <c r="L112" s="2">
        <f t="shared" si="5"/>
        <v>0</v>
      </c>
    </row>
    <row r="113" spans="1:12" ht="15" customHeight="1">
      <c r="A113" s="1">
        <f t="shared" si="3"/>
        <v>111</v>
      </c>
      <c r="B113" s="2">
        <f t="shared" si="4"/>
        <v>124000</v>
      </c>
      <c r="L113" s="2">
        <f t="shared" si="5"/>
        <v>0</v>
      </c>
    </row>
    <row r="114" spans="1:12" ht="15" customHeight="1">
      <c r="A114" s="1">
        <f t="shared" si="3"/>
        <v>112</v>
      </c>
      <c r="B114" s="2">
        <f t="shared" si="4"/>
        <v>124000</v>
      </c>
      <c r="L114" s="2">
        <f t="shared" si="5"/>
        <v>0</v>
      </c>
    </row>
    <row r="115" spans="1:12" ht="15" customHeight="1">
      <c r="A115" s="1">
        <f t="shared" si="3"/>
        <v>113</v>
      </c>
      <c r="B115" s="2">
        <f t="shared" si="4"/>
        <v>124000</v>
      </c>
      <c r="L115" s="2">
        <f t="shared" si="5"/>
        <v>0</v>
      </c>
    </row>
    <row r="116" spans="1:12" ht="15" customHeight="1">
      <c r="A116" s="1">
        <f t="shared" si="3"/>
        <v>114</v>
      </c>
      <c r="B116" s="2">
        <f t="shared" si="4"/>
        <v>124000</v>
      </c>
      <c r="L116" s="2">
        <f t="shared" si="5"/>
        <v>0</v>
      </c>
    </row>
    <row r="117" spans="1:12" ht="15" customHeight="1">
      <c r="A117" s="1">
        <f t="shared" si="3"/>
        <v>115</v>
      </c>
      <c r="B117" s="2">
        <f t="shared" si="4"/>
        <v>124000</v>
      </c>
      <c r="L117" s="2">
        <f t="shared" si="5"/>
        <v>0</v>
      </c>
    </row>
    <row r="118" spans="1:12" ht="15" customHeight="1">
      <c r="A118" s="1">
        <f t="shared" si="3"/>
        <v>116</v>
      </c>
      <c r="B118" s="2">
        <f t="shared" si="4"/>
        <v>124000</v>
      </c>
      <c r="L118" s="2">
        <f t="shared" si="5"/>
        <v>0</v>
      </c>
    </row>
    <row r="119" spans="1:12" ht="15" customHeight="1">
      <c r="A119" s="1">
        <f t="shared" si="3"/>
        <v>117</v>
      </c>
      <c r="B119" s="2">
        <f t="shared" si="4"/>
        <v>124000</v>
      </c>
      <c r="L119" s="2">
        <f t="shared" si="5"/>
        <v>0</v>
      </c>
    </row>
    <row r="120" spans="1:12" ht="15" customHeight="1">
      <c r="A120" s="1">
        <f t="shared" si="3"/>
        <v>118</v>
      </c>
      <c r="B120" s="2">
        <f t="shared" si="4"/>
        <v>124000</v>
      </c>
      <c r="L120" s="2">
        <f t="shared" si="5"/>
        <v>0</v>
      </c>
    </row>
    <row r="121" spans="1:12" ht="15" customHeight="1">
      <c r="A121" s="1">
        <f t="shared" si="3"/>
        <v>119</v>
      </c>
      <c r="B121" s="2">
        <f t="shared" si="4"/>
        <v>124000</v>
      </c>
      <c r="L121" s="2">
        <f t="shared" si="5"/>
        <v>0</v>
      </c>
    </row>
    <row r="122" spans="1:12" ht="15" customHeight="1">
      <c r="A122" s="1">
        <f t="shared" si="3"/>
        <v>120</v>
      </c>
      <c r="B122" s="2">
        <f t="shared" si="4"/>
        <v>124000</v>
      </c>
      <c r="L122" s="2">
        <f t="shared" si="5"/>
        <v>0</v>
      </c>
    </row>
    <row r="123" spans="1:12" ht="15" customHeight="1">
      <c r="A123" s="1">
        <f t="shared" si="3"/>
        <v>121</v>
      </c>
      <c r="B123" s="2">
        <f t="shared" si="4"/>
        <v>124000</v>
      </c>
      <c r="L123" s="2">
        <f t="shared" si="5"/>
        <v>0</v>
      </c>
    </row>
    <row r="124" spans="1:12" ht="15" customHeight="1">
      <c r="A124" s="1">
        <f t="shared" si="3"/>
        <v>122</v>
      </c>
      <c r="B124" s="2">
        <f t="shared" si="4"/>
        <v>124000</v>
      </c>
      <c r="L124" s="2">
        <f t="shared" si="5"/>
        <v>0</v>
      </c>
    </row>
    <row r="125" spans="1:12" ht="15" customHeight="1">
      <c r="A125" s="1">
        <f t="shared" si="3"/>
        <v>123</v>
      </c>
      <c r="B125" s="2">
        <f t="shared" si="4"/>
        <v>124000</v>
      </c>
      <c r="L125" s="2">
        <f t="shared" si="5"/>
        <v>0</v>
      </c>
    </row>
    <row r="126" spans="1:12" ht="15" customHeight="1">
      <c r="A126" s="1">
        <f t="shared" si="3"/>
        <v>124</v>
      </c>
      <c r="B126" s="2">
        <f t="shared" si="4"/>
        <v>124000</v>
      </c>
      <c r="L126" s="2">
        <f t="shared" si="5"/>
        <v>0</v>
      </c>
    </row>
    <row r="127" spans="1:12" ht="15" customHeight="1">
      <c r="A127" s="1">
        <f t="shared" si="3"/>
        <v>125</v>
      </c>
      <c r="B127" s="2">
        <f t="shared" si="4"/>
        <v>124000</v>
      </c>
      <c r="L127" s="2">
        <f t="shared" si="5"/>
        <v>0</v>
      </c>
    </row>
    <row r="128" spans="1:12" ht="15" customHeight="1">
      <c r="A128" s="1">
        <f t="shared" si="3"/>
        <v>126</v>
      </c>
      <c r="B128" s="2">
        <f t="shared" si="4"/>
        <v>124000</v>
      </c>
      <c r="L128" s="2">
        <f t="shared" si="5"/>
        <v>0</v>
      </c>
    </row>
    <row r="129" spans="1:12" ht="15" customHeight="1">
      <c r="A129" s="1">
        <f t="shared" si="3"/>
        <v>127</v>
      </c>
      <c r="B129" s="2">
        <f t="shared" si="4"/>
        <v>124000</v>
      </c>
      <c r="L129" s="2">
        <f t="shared" si="5"/>
        <v>0</v>
      </c>
    </row>
    <row r="130" spans="1:12" ht="15" customHeight="1">
      <c r="A130" s="1">
        <f t="shared" si="3"/>
        <v>128</v>
      </c>
      <c r="B130" s="2">
        <f t="shared" si="4"/>
        <v>124000</v>
      </c>
      <c r="L130" s="2">
        <f t="shared" si="5"/>
        <v>0</v>
      </c>
    </row>
    <row r="131" spans="1:12" ht="15" customHeight="1">
      <c r="A131" s="1">
        <f t="shared" ref="A131:A194" si="6">ROW()-2</f>
        <v>129</v>
      </c>
      <c r="B131" s="2">
        <f t="shared" si="4"/>
        <v>124000</v>
      </c>
      <c r="L131" s="2">
        <f t="shared" si="5"/>
        <v>0</v>
      </c>
    </row>
    <row r="132" spans="1:12" ht="15" customHeight="1">
      <c r="A132" s="1">
        <f t="shared" si="6"/>
        <v>130</v>
      </c>
      <c r="B132" s="2">
        <f t="shared" ref="B132:B195" si="7">B131-L131</f>
        <v>124000</v>
      </c>
      <c r="L132" s="2">
        <f t="shared" si="5"/>
        <v>0</v>
      </c>
    </row>
    <row r="133" spans="1:12" ht="15" customHeight="1">
      <c r="A133" s="1">
        <f t="shared" si="6"/>
        <v>131</v>
      </c>
      <c r="B133" s="2">
        <f t="shared" si="7"/>
        <v>124000</v>
      </c>
      <c r="L133" s="2">
        <f t="shared" si="5"/>
        <v>0</v>
      </c>
    </row>
    <row r="134" spans="1:12" ht="15" customHeight="1">
      <c r="A134" s="1">
        <f t="shared" si="6"/>
        <v>132</v>
      </c>
      <c r="B134" s="2">
        <f t="shared" si="7"/>
        <v>124000</v>
      </c>
      <c r="L134" s="2">
        <f t="shared" si="5"/>
        <v>0</v>
      </c>
    </row>
    <row r="135" spans="1:12" ht="15" customHeight="1">
      <c r="A135" s="1">
        <f t="shared" si="6"/>
        <v>133</v>
      </c>
      <c r="B135" s="2">
        <f t="shared" si="7"/>
        <v>124000</v>
      </c>
      <c r="L135" s="2">
        <f t="shared" si="5"/>
        <v>0</v>
      </c>
    </row>
    <row r="136" spans="1:12" ht="15" customHeight="1">
      <c r="A136" s="1">
        <f t="shared" si="6"/>
        <v>134</v>
      </c>
      <c r="B136" s="2">
        <f t="shared" si="7"/>
        <v>124000</v>
      </c>
      <c r="L136" s="2">
        <f t="shared" ref="L136:L199" si="8">Q136*R136+X136*Y136+AE136*AF136</f>
        <v>0</v>
      </c>
    </row>
    <row r="137" spans="1:12" ht="15" customHeight="1">
      <c r="A137" s="1">
        <f t="shared" si="6"/>
        <v>135</v>
      </c>
      <c r="B137" s="2">
        <f t="shared" si="7"/>
        <v>124000</v>
      </c>
      <c r="L137" s="2">
        <f t="shared" si="8"/>
        <v>0</v>
      </c>
    </row>
    <row r="138" spans="1:12" ht="15" customHeight="1">
      <c r="A138" s="1">
        <f t="shared" si="6"/>
        <v>136</v>
      </c>
      <c r="B138" s="2">
        <f t="shared" si="7"/>
        <v>124000</v>
      </c>
      <c r="L138" s="2">
        <f t="shared" si="8"/>
        <v>0</v>
      </c>
    </row>
    <row r="139" spans="1:12" ht="15" customHeight="1">
      <c r="A139" s="1">
        <f t="shared" si="6"/>
        <v>137</v>
      </c>
      <c r="B139" s="2">
        <f t="shared" si="7"/>
        <v>124000</v>
      </c>
      <c r="L139" s="2">
        <f t="shared" si="8"/>
        <v>0</v>
      </c>
    </row>
    <row r="140" spans="1:12" ht="15" customHeight="1">
      <c r="A140" s="1">
        <f t="shared" si="6"/>
        <v>138</v>
      </c>
      <c r="B140" s="2">
        <f t="shared" si="7"/>
        <v>124000</v>
      </c>
      <c r="L140" s="2">
        <f t="shared" si="8"/>
        <v>0</v>
      </c>
    </row>
    <row r="141" spans="1:12" ht="15" customHeight="1">
      <c r="A141" s="1">
        <f t="shared" si="6"/>
        <v>139</v>
      </c>
      <c r="B141" s="2">
        <f t="shared" si="7"/>
        <v>124000</v>
      </c>
      <c r="L141" s="2">
        <f t="shared" si="8"/>
        <v>0</v>
      </c>
    </row>
    <row r="142" spans="1:12" ht="15" customHeight="1">
      <c r="A142" s="1">
        <f t="shared" si="6"/>
        <v>140</v>
      </c>
      <c r="B142" s="2">
        <f t="shared" si="7"/>
        <v>124000</v>
      </c>
      <c r="L142" s="2">
        <f t="shared" si="8"/>
        <v>0</v>
      </c>
    </row>
    <row r="143" spans="1:12" ht="15" customHeight="1">
      <c r="A143" s="1">
        <f t="shared" si="6"/>
        <v>141</v>
      </c>
      <c r="B143" s="2">
        <f t="shared" si="7"/>
        <v>124000</v>
      </c>
      <c r="L143" s="2">
        <f t="shared" si="8"/>
        <v>0</v>
      </c>
    </row>
    <row r="144" spans="1:12" ht="15" customHeight="1">
      <c r="A144" s="1">
        <f t="shared" si="6"/>
        <v>142</v>
      </c>
      <c r="B144" s="2">
        <f t="shared" si="7"/>
        <v>124000</v>
      </c>
      <c r="L144" s="2">
        <f t="shared" si="8"/>
        <v>0</v>
      </c>
    </row>
    <row r="145" spans="1:12" ht="15" customHeight="1">
      <c r="A145" s="1">
        <f t="shared" si="6"/>
        <v>143</v>
      </c>
      <c r="B145" s="2">
        <f t="shared" si="7"/>
        <v>124000</v>
      </c>
      <c r="L145" s="2">
        <f t="shared" si="8"/>
        <v>0</v>
      </c>
    </row>
    <row r="146" spans="1:12" ht="15" customHeight="1">
      <c r="A146" s="1">
        <f t="shared" si="6"/>
        <v>144</v>
      </c>
      <c r="B146" s="2">
        <f t="shared" si="7"/>
        <v>124000</v>
      </c>
      <c r="L146" s="2">
        <f t="shared" si="8"/>
        <v>0</v>
      </c>
    </row>
    <row r="147" spans="1:12" ht="15" customHeight="1">
      <c r="A147" s="1">
        <f t="shared" si="6"/>
        <v>145</v>
      </c>
      <c r="B147" s="2">
        <f t="shared" si="7"/>
        <v>124000</v>
      </c>
      <c r="L147" s="2">
        <f t="shared" si="8"/>
        <v>0</v>
      </c>
    </row>
    <row r="148" spans="1:12" ht="15" customHeight="1">
      <c r="A148" s="1">
        <f t="shared" si="6"/>
        <v>146</v>
      </c>
      <c r="B148" s="2">
        <f t="shared" si="7"/>
        <v>124000</v>
      </c>
      <c r="L148" s="2">
        <f t="shared" si="8"/>
        <v>0</v>
      </c>
    </row>
    <row r="149" spans="1:12" ht="15" customHeight="1">
      <c r="A149" s="1">
        <f t="shared" si="6"/>
        <v>147</v>
      </c>
      <c r="B149" s="2">
        <f t="shared" si="7"/>
        <v>124000</v>
      </c>
      <c r="L149" s="2">
        <f t="shared" si="8"/>
        <v>0</v>
      </c>
    </row>
    <row r="150" spans="1:12" ht="15" customHeight="1">
      <c r="A150" s="1">
        <f t="shared" si="6"/>
        <v>148</v>
      </c>
      <c r="B150" s="2">
        <f t="shared" si="7"/>
        <v>124000</v>
      </c>
      <c r="L150" s="2">
        <f t="shared" si="8"/>
        <v>0</v>
      </c>
    </row>
    <row r="151" spans="1:12" ht="15" customHeight="1">
      <c r="A151" s="1">
        <f t="shared" si="6"/>
        <v>149</v>
      </c>
      <c r="B151" s="2">
        <f t="shared" si="7"/>
        <v>124000</v>
      </c>
      <c r="L151" s="2">
        <f t="shared" si="8"/>
        <v>0</v>
      </c>
    </row>
    <row r="152" spans="1:12" ht="15" customHeight="1">
      <c r="A152" s="1">
        <f t="shared" si="6"/>
        <v>150</v>
      </c>
      <c r="B152" s="2">
        <f t="shared" si="7"/>
        <v>124000</v>
      </c>
      <c r="L152" s="2">
        <f t="shared" si="8"/>
        <v>0</v>
      </c>
    </row>
    <row r="153" spans="1:12" ht="15" customHeight="1">
      <c r="A153" s="1">
        <f t="shared" si="6"/>
        <v>151</v>
      </c>
      <c r="B153" s="2">
        <f t="shared" si="7"/>
        <v>124000</v>
      </c>
      <c r="L153" s="2">
        <f t="shared" si="8"/>
        <v>0</v>
      </c>
    </row>
    <row r="154" spans="1:12" ht="15" customHeight="1">
      <c r="A154" s="1">
        <f t="shared" si="6"/>
        <v>152</v>
      </c>
      <c r="B154" s="2">
        <f t="shared" si="7"/>
        <v>124000</v>
      </c>
      <c r="L154" s="2">
        <f t="shared" si="8"/>
        <v>0</v>
      </c>
    </row>
    <row r="155" spans="1:12" ht="15" customHeight="1">
      <c r="A155" s="1">
        <f t="shared" si="6"/>
        <v>153</v>
      </c>
      <c r="B155" s="2">
        <f t="shared" si="7"/>
        <v>124000</v>
      </c>
      <c r="L155" s="2">
        <f t="shared" si="8"/>
        <v>0</v>
      </c>
    </row>
    <row r="156" spans="1:12" ht="15" customHeight="1">
      <c r="A156" s="1">
        <f t="shared" si="6"/>
        <v>154</v>
      </c>
      <c r="B156" s="2">
        <f t="shared" si="7"/>
        <v>124000</v>
      </c>
      <c r="L156" s="2">
        <f t="shared" si="8"/>
        <v>0</v>
      </c>
    </row>
    <row r="157" spans="1:12" ht="15" customHeight="1">
      <c r="A157" s="1">
        <f t="shared" si="6"/>
        <v>155</v>
      </c>
      <c r="B157" s="2">
        <f t="shared" si="7"/>
        <v>124000</v>
      </c>
      <c r="L157" s="2">
        <f t="shared" si="8"/>
        <v>0</v>
      </c>
    </row>
    <row r="158" spans="1:12" ht="15" customHeight="1">
      <c r="A158" s="1">
        <f t="shared" si="6"/>
        <v>156</v>
      </c>
      <c r="B158" s="2">
        <f t="shared" si="7"/>
        <v>124000</v>
      </c>
      <c r="L158" s="2">
        <f t="shared" si="8"/>
        <v>0</v>
      </c>
    </row>
    <row r="159" spans="1:12" ht="15" customHeight="1">
      <c r="A159" s="1">
        <f t="shared" si="6"/>
        <v>157</v>
      </c>
      <c r="B159" s="2">
        <f t="shared" si="7"/>
        <v>124000</v>
      </c>
      <c r="L159" s="2">
        <f t="shared" si="8"/>
        <v>0</v>
      </c>
    </row>
    <row r="160" spans="1:12" ht="15" customHeight="1">
      <c r="A160" s="1">
        <f t="shared" si="6"/>
        <v>158</v>
      </c>
      <c r="B160" s="2">
        <f t="shared" si="7"/>
        <v>124000</v>
      </c>
      <c r="L160" s="2">
        <f t="shared" si="8"/>
        <v>0</v>
      </c>
    </row>
    <row r="161" spans="1:12" ht="15" customHeight="1">
      <c r="A161" s="1">
        <f t="shared" si="6"/>
        <v>159</v>
      </c>
      <c r="B161" s="2">
        <f t="shared" si="7"/>
        <v>124000</v>
      </c>
      <c r="L161" s="2">
        <f t="shared" si="8"/>
        <v>0</v>
      </c>
    </row>
    <row r="162" spans="1:12" ht="15" customHeight="1">
      <c r="A162" s="1">
        <f t="shared" si="6"/>
        <v>160</v>
      </c>
      <c r="B162" s="2">
        <f t="shared" si="7"/>
        <v>124000</v>
      </c>
      <c r="L162" s="2">
        <f t="shared" si="8"/>
        <v>0</v>
      </c>
    </row>
    <row r="163" spans="1:12" ht="15" customHeight="1">
      <c r="A163" s="1">
        <f t="shared" si="6"/>
        <v>161</v>
      </c>
      <c r="B163" s="2">
        <f t="shared" si="7"/>
        <v>124000</v>
      </c>
      <c r="L163" s="2">
        <f t="shared" si="8"/>
        <v>0</v>
      </c>
    </row>
    <row r="164" spans="1:12" ht="15" customHeight="1">
      <c r="A164" s="1">
        <f t="shared" si="6"/>
        <v>162</v>
      </c>
      <c r="B164" s="2">
        <f t="shared" si="7"/>
        <v>124000</v>
      </c>
      <c r="L164" s="2">
        <f t="shared" si="8"/>
        <v>0</v>
      </c>
    </row>
    <row r="165" spans="1:12" ht="15" customHeight="1">
      <c r="A165" s="1">
        <f t="shared" si="6"/>
        <v>163</v>
      </c>
      <c r="B165" s="2">
        <f t="shared" si="7"/>
        <v>124000</v>
      </c>
      <c r="L165" s="2">
        <f t="shared" si="8"/>
        <v>0</v>
      </c>
    </row>
    <row r="166" spans="1:12" ht="15" customHeight="1">
      <c r="A166" s="1">
        <f t="shared" si="6"/>
        <v>164</v>
      </c>
      <c r="B166" s="2">
        <f t="shared" si="7"/>
        <v>124000</v>
      </c>
      <c r="L166" s="2">
        <f t="shared" si="8"/>
        <v>0</v>
      </c>
    </row>
    <row r="167" spans="1:12" ht="15" customHeight="1">
      <c r="A167" s="1">
        <f t="shared" si="6"/>
        <v>165</v>
      </c>
      <c r="B167" s="2">
        <f t="shared" si="7"/>
        <v>124000</v>
      </c>
      <c r="L167" s="2">
        <f t="shared" si="8"/>
        <v>0</v>
      </c>
    </row>
    <row r="168" spans="1:12" ht="15" customHeight="1">
      <c r="A168" s="1">
        <f t="shared" si="6"/>
        <v>166</v>
      </c>
      <c r="B168" s="2">
        <f t="shared" si="7"/>
        <v>124000</v>
      </c>
      <c r="L168" s="2">
        <f t="shared" si="8"/>
        <v>0</v>
      </c>
    </row>
    <row r="169" spans="1:12" ht="15" customHeight="1">
      <c r="A169" s="1">
        <f t="shared" si="6"/>
        <v>167</v>
      </c>
      <c r="B169" s="2">
        <f t="shared" si="7"/>
        <v>124000</v>
      </c>
      <c r="L169" s="2">
        <f t="shared" si="8"/>
        <v>0</v>
      </c>
    </row>
    <row r="170" spans="1:12" ht="15" customHeight="1">
      <c r="A170" s="1">
        <f t="shared" si="6"/>
        <v>168</v>
      </c>
      <c r="B170" s="2">
        <f t="shared" si="7"/>
        <v>124000</v>
      </c>
      <c r="L170" s="2">
        <f t="shared" si="8"/>
        <v>0</v>
      </c>
    </row>
    <row r="171" spans="1:12" ht="15" customHeight="1">
      <c r="A171" s="1">
        <f t="shared" si="6"/>
        <v>169</v>
      </c>
      <c r="B171" s="2">
        <f t="shared" si="7"/>
        <v>124000</v>
      </c>
      <c r="L171" s="2">
        <f t="shared" si="8"/>
        <v>0</v>
      </c>
    </row>
    <row r="172" spans="1:12" ht="15" customHeight="1">
      <c r="A172" s="1">
        <f t="shared" si="6"/>
        <v>170</v>
      </c>
      <c r="B172" s="2">
        <f t="shared" si="7"/>
        <v>124000</v>
      </c>
      <c r="L172" s="2">
        <f t="shared" si="8"/>
        <v>0</v>
      </c>
    </row>
    <row r="173" spans="1:12" ht="15" customHeight="1">
      <c r="A173" s="1">
        <f t="shared" si="6"/>
        <v>171</v>
      </c>
      <c r="B173" s="2">
        <f t="shared" si="7"/>
        <v>124000</v>
      </c>
      <c r="L173" s="2">
        <f t="shared" si="8"/>
        <v>0</v>
      </c>
    </row>
    <row r="174" spans="1:12" ht="15" customHeight="1">
      <c r="A174" s="1">
        <f t="shared" si="6"/>
        <v>172</v>
      </c>
      <c r="B174" s="2">
        <f t="shared" si="7"/>
        <v>124000</v>
      </c>
      <c r="L174" s="2">
        <f t="shared" si="8"/>
        <v>0</v>
      </c>
    </row>
    <row r="175" spans="1:12" ht="15" customHeight="1">
      <c r="A175" s="1">
        <f t="shared" si="6"/>
        <v>173</v>
      </c>
      <c r="B175" s="2">
        <f t="shared" si="7"/>
        <v>124000</v>
      </c>
      <c r="L175" s="2">
        <f t="shared" si="8"/>
        <v>0</v>
      </c>
    </row>
    <row r="176" spans="1:12" ht="15" customHeight="1">
      <c r="A176" s="1">
        <f t="shared" si="6"/>
        <v>174</v>
      </c>
      <c r="B176" s="2">
        <f t="shared" si="7"/>
        <v>124000</v>
      </c>
      <c r="L176" s="2">
        <f t="shared" si="8"/>
        <v>0</v>
      </c>
    </row>
    <row r="177" spans="1:12" ht="15" customHeight="1">
      <c r="A177" s="1">
        <f t="shared" si="6"/>
        <v>175</v>
      </c>
      <c r="B177" s="2">
        <f t="shared" si="7"/>
        <v>124000</v>
      </c>
      <c r="L177" s="2">
        <f t="shared" si="8"/>
        <v>0</v>
      </c>
    </row>
    <row r="178" spans="1:12" ht="15" customHeight="1">
      <c r="A178" s="1">
        <f t="shared" si="6"/>
        <v>176</v>
      </c>
      <c r="B178" s="2">
        <f t="shared" si="7"/>
        <v>124000</v>
      </c>
      <c r="L178" s="2">
        <f t="shared" si="8"/>
        <v>0</v>
      </c>
    </row>
    <row r="179" spans="1:12" ht="15" customHeight="1">
      <c r="A179" s="1">
        <f t="shared" si="6"/>
        <v>177</v>
      </c>
      <c r="B179" s="2">
        <f t="shared" si="7"/>
        <v>124000</v>
      </c>
      <c r="L179" s="2">
        <f t="shared" si="8"/>
        <v>0</v>
      </c>
    </row>
    <row r="180" spans="1:12" ht="15" customHeight="1">
      <c r="A180" s="1">
        <f t="shared" si="6"/>
        <v>178</v>
      </c>
      <c r="B180" s="2">
        <f t="shared" si="7"/>
        <v>124000</v>
      </c>
      <c r="L180" s="2">
        <f t="shared" si="8"/>
        <v>0</v>
      </c>
    </row>
    <row r="181" spans="1:12" ht="15" customHeight="1">
      <c r="A181" s="1">
        <f t="shared" si="6"/>
        <v>179</v>
      </c>
      <c r="B181" s="2">
        <f t="shared" si="7"/>
        <v>124000</v>
      </c>
      <c r="L181" s="2">
        <f t="shared" si="8"/>
        <v>0</v>
      </c>
    </row>
    <row r="182" spans="1:12" ht="15" customHeight="1">
      <c r="A182" s="1">
        <f t="shared" si="6"/>
        <v>180</v>
      </c>
      <c r="B182" s="2">
        <f t="shared" si="7"/>
        <v>124000</v>
      </c>
      <c r="L182" s="2">
        <f t="shared" si="8"/>
        <v>0</v>
      </c>
    </row>
    <row r="183" spans="1:12" ht="15" customHeight="1">
      <c r="A183" s="1">
        <f t="shared" si="6"/>
        <v>181</v>
      </c>
      <c r="B183" s="2">
        <f t="shared" si="7"/>
        <v>124000</v>
      </c>
      <c r="L183" s="2">
        <f t="shared" si="8"/>
        <v>0</v>
      </c>
    </row>
    <row r="184" spans="1:12" ht="15" customHeight="1">
      <c r="A184" s="1">
        <f t="shared" si="6"/>
        <v>182</v>
      </c>
      <c r="B184" s="2">
        <f t="shared" si="7"/>
        <v>124000</v>
      </c>
      <c r="L184" s="2">
        <f t="shared" si="8"/>
        <v>0</v>
      </c>
    </row>
    <row r="185" spans="1:12" ht="15" customHeight="1">
      <c r="A185" s="1">
        <f t="shared" si="6"/>
        <v>183</v>
      </c>
      <c r="B185" s="2">
        <f t="shared" si="7"/>
        <v>124000</v>
      </c>
      <c r="L185" s="2">
        <f t="shared" si="8"/>
        <v>0</v>
      </c>
    </row>
    <row r="186" spans="1:12" ht="15" customHeight="1">
      <c r="A186" s="1">
        <f t="shared" si="6"/>
        <v>184</v>
      </c>
      <c r="B186" s="2">
        <f t="shared" si="7"/>
        <v>124000</v>
      </c>
      <c r="L186" s="2">
        <f t="shared" si="8"/>
        <v>0</v>
      </c>
    </row>
    <row r="187" spans="1:12" ht="15" customHeight="1">
      <c r="A187" s="1">
        <f t="shared" si="6"/>
        <v>185</v>
      </c>
      <c r="B187" s="2">
        <f t="shared" si="7"/>
        <v>124000</v>
      </c>
      <c r="L187" s="2">
        <f t="shared" si="8"/>
        <v>0</v>
      </c>
    </row>
    <row r="188" spans="1:12" ht="15" customHeight="1">
      <c r="A188" s="1">
        <f t="shared" si="6"/>
        <v>186</v>
      </c>
      <c r="B188" s="2">
        <f t="shared" si="7"/>
        <v>124000</v>
      </c>
      <c r="L188" s="2">
        <f t="shared" si="8"/>
        <v>0</v>
      </c>
    </row>
    <row r="189" spans="1:12" ht="15" customHeight="1">
      <c r="A189" s="1">
        <f t="shared" si="6"/>
        <v>187</v>
      </c>
      <c r="B189" s="2">
        <f t="shared" si="7"/>
        <v>124000</v>
      </c>
      <c r="L189" s="2">
        <f t="shared" si="8"/>
        <v>0</v>
      </c>
    </row>
    <row r="190" spans="1:12" ht="15" customHeight="1">
      <c r="A190" s="1">
        <f t="shared" si="6"/>
        <v>188</v>
      </c>
      <c r="B190" s="2">
        <f t="shared" si="7"/>
        <v>124000</v>
      </c>
      <c r="L190" s="2">
        <f t="shared" si="8"/>
        <v>0</v>
      </c>
    </row>
    <row r="191" spans="1:12" ht="15" customHeight="1">
      <c r="A191" s="1">
        <f t="shared" si="6"/>
        <v>189</v>
      </c>
      <c r="B191" s="2">
        <f t="shared" si="7"/>
        <v>124000</v>
      </c>
      <c r="L191" s="2">
        <f t="shared" si="8"/>
        <v>0</v>
      </c>
    </row>
    <row r="192" spans="1:12" ht="15" customHeight="1">
      <c r="A192" s="1">
        <f t="shared" si="6"/>
        <v>190</v>
      </c>
      <c r="B192" s="2">
        <f t="shared" si="7"/>
        <v>124000</v>
      </c>
      <c r="L192" s="2">
        <f t="shared" si="8"/>
        <v>0</v>
      </c>
    </row>
    <row r="193" spans="1:12" ht="15" customHeight="1">
      <c r="A193" s="1">
        <f t="shared" si="6"/>
        <v>191</v>
      </c>
      <c r="B193" s="2">
        <f t="shared" si="7"/>
        <v>124000</v>
      </c>
      <c r="L193" s="2">
        <f t="shared" si="8"/>
        <v>0</v>
      </c>
    </row>
    <row r="194" spans="1:12" ht="15" customHeight="1">
      <c r="A194" s="1">
        <f t="shared" si="6"/>
        <v>192</v>
      </c>
      <c r="B194" s="2">
        <f t="shared" si="7"/>
        <v>124000</v>
      </c>
      <c r="L194" s="2">
        <f t="shared" si="8"/>
        <v>0</v>
      </c>
    </row>
    <row r="195" spans="1:12" ht="15" customHeight="1">
      <c r="A195" s="1">
        <f t="shared" ref="A195:A202" si="9">ROW()-2</f>
        <v>193</v>
      </c>
      <c r="B195" s="2">
        <f t="shared" si="7"/>
        <v>124000</v>
      </c>
      <c r="L195" s="2">
        <f t="shared" si="8"/>
        <v>0</v>
      </c>
    </row>
    <row r="196" spans="1:12" ht="15" customHeight="1">
      <c r="A196" s="1">
        <f t="shared" si="9"/>
        <v>194</v>
      </c>
      <c r="B196" s="2">
        <f>B195-L195</f>
        <v>124000</v>
      </c>
      <c r="L196" s="2">
        <f t="shared" si="8"/>
        <v>0</v>
      </c>
    </row>
    <row r="197" spans="1:12" ht="15" customHeight="1">
      <c r="A197" s="1">
        <f t="shared" si="9"/>
        <v>195</v>
      </c>
      <c r="B197" s="2">
        <f>B196-L196</f>
        <v>124000</v>
      </c>
      <c r="L197" s="2">
        <f t="shared" si="8"/>
        <v>0</v>
      </c>
    </row>
    <row r="198" spans="1:12" ht="15" customHeight="1">
      <c r="A198" s="1">
        <f t="shared" si="9"/>
        <v>196</v>
      </c>
      <c r="B198" s="2">
        <f>B197-L197</f>
        <v>124000</v>
      </c>
      <c r="L198" s="2">
        <f t="shared" si="8"/>
        <v>0</v>
      </c>
    </row>
    <row r="199" spans="1:12" ht="15" customHeight="1">
      <c r="A199" s="1">
        <f t="shared" si="9"/>
        <v>197</v>
      </c>
      <c r="B199" s="2">
        <f>B198-L198</f>
        <v>124000</v>
      </c>
      <c r="L199" s="2">
        <f t="shared" si="8"/>
        <v>0</v>
      </c>
    </row>
    <row r="200" spans="1:12" ht="15" customHeight="1">
      <c r="A200" s="1">
        <f t="shared" si="9"/>
        <v>198</v>
      </c>
      <c r="B200" s="2">
        <f>B199-L199</f>
        <v>124000</v>
      </c>
      <c r="L200" s="2">
        <f>Q200*R200+X200*Y200+AE200*AF200</f>
        <v>0</v>
      </c>
    </row>
    <row r="201" spans="1:12" ht="15" customHeight="1">
      <c r="A201" s="1">
        <f t="shared" si="9"/>
        <v>199</v>
      </c>
      <c r="B201" s="2">
        <f>B199-L199</f>
        <v>124000</v>
      </c>
      <c r="L201" s="2">
        <f>Q201*R201+X201*Y201+AE201*AF201</f>
        <v>0</v>
      </c>
    </row>
    <row r="202" spans="1:12" ht="15" customHeight="1">
      <c r="A202" s="1">
        <f t="shared" si="9"/>
        <v>200</v>
      </c>
      <c r="B202" s="2">
        <f>B200-L200</f>
        <v>124000</v>
      </c>
      <c r="L202" s="2">
        <f>Q202*R202+X202*Y202+AE202*AF202</f>
        <v>0</v>
      </c>
    </row>
  </sheetData>
  <sheetProtection password="EB4E" sheet="1" formatCells="0" formatColumns="0" formatRows="0" insertColumns="0" insertRows="0" insertHyperlinks="0" deleteColumns="0" deleteRows="0" sort="0" autoFilter="0" pivotTables="0"/>
  <mergeCells count="6">
    <mergeCell ref="E1:F1"/>
    <mergeCell ref="G1:H1"/>
    <mergeCell ref="I1:J1"/>
    <mergeCell ref="M1:S1"/>
    <mergeCell ref="T1:Z1"/>
    <mergeCell ref="AA1:AG1"/>
  </mergeCells>
  <phoneticPr fontId="1"/>
  <conditionalFormatting sqref="C4:C6">
    <cfRule type="cellIs" dxfId="113" priority="8" operator="between">
      <formula>44287</formula>
      <formula>44561</formula>
    </cfRule>
    <cfRule type="cellIs" dxfId="112" priority="10" operator="between">
      <formula>44562</formula>
      <formula>44651</formula>
    </cfRule>
  </conditionalFormatting>
  <conditionalFormatting sqref="K4:K7">
    <cfRule type="cellIs" dxfId="111" priority="7" operator="between">
      <formula>44287</formula>
      <formula>44561</formula>
    </cfRule>
    <cfRule type="cellIs" dxfId="110" priority="9" operator="between">
      <formula>44562</formula>
      <formula>44651</formula>
    </cfRule>
  </conditionalFormatting>
  <conditionalFormatting sqref="C4:C6">
    <cfRule type="cellIs" dxfId="109" priority="6" operator="between">
      <formula>44562</formula>
      <formula>44926</formula>
    </cfRule>
  </conditionalFormatting>
  <conditionalFormatting sqref="K4:K7">
    <cfRule type="cellIs" dxfId="108" priority="5" operator="between">
      <formula>44562</formula>
      <formula>44926</formula>
    </cfRule>
    <cfRule type="cellIs" dxfId="107" priority="4" operator="between">
      <formula>44927</formula>
      <formula>45291</formula>
    </cfRule>
  </conditionalFormatting>
  <conditionalFormatting sqref="C7">
    <cfRule type="cellIs" dxfId="106" priority="2" operator="between">
      <formula>44287</formula>
      <formula>44561</formula>
    </cfRule>
    <cfRule type="cellIs" dxfId="105" priority="3" operator="between">
      <formula>44562</formula>
      <formula>44651</formula>
    </cfRule>
  </conditionalFormatting>
  <conditionalFormatting sqref="C7">
    <cfRule type="cellIs" dxfId="104" priority="1" operator="between">
      <formula>44562</formula>
      <formula>44926</formula>
    </cfRule>
  </conditionalFormatting>
  <conditionalFormatting sqref="C15">
    <cfRule type="cellIs" dxfId="103" priority="13" operator="between">
      <formula>44287</formula>
      <formula>44561</formula>
    </cfRule>
    <cfRule type="cellIs" dxfId="102" priority="14" operator="between">
      <formula>44562</formula>
      <formula>44651</formula>
    </cfRule>
  </conditionalFormatting>
  <conditionalFormatting sqref="C15">
    <cfRule type="cellIs" dxfId="101" priority="12" operator="between">
      <formula>44562</formula>
      <formula>44926</formula>
    </cfRule>
  </conditionalFormatting>
  <conditionalFormatting sqref="C15">
    <cfRule type="cellIs" dxfId="100" priority="11" operator="between">
      <formula>44927</formula>
      <formula>45291</formula>
    </cfRule>
  </conditionalFormatting>
  <conditionalFormatting sqref="K15">
    <cfRule type="cellIs" dxfId="99" priority="18" operator="between">
      <formula>44287</formula>
      <formula>44561</formula>
    </cfRule>
    <cfRule type="cellIs" dxfId="98" priority="19" operator="between">
      <formula>44562</formula>
      <formula>44651</formula>
    </cfRule>
  </conditionalFormatting>
  <conditionalFormatting sqref="K15">
    <cfRule type="cellIs" dxfId="97" priority="17" operator="between">
      <formula>44562</formula>
      <formula>44926</formula>
    </cfRule>
    <cfRule type="cellIs" dxfId="96" priority="16" operator="between">
      <formula>44927</formula>
      <formula>45291</formula>
    </cfRule>
  </conditionalFormatting>
  <conditionalFormatting sqref="K15">
    <cfRule type="cellIs" dxfId="95" priority="15" operator="between">
      <formula>44927</formula>
      <formula>45291</formula>
    </cfRule>
  </conditionalFormatting>
  <conditionalFormatting sqref="C13:C14">
    <cfRule type="cellIs" dxfId="94" priority="22" operator="between">
      <formula>44287</formula>
      <formula>44561</formula>
    </cfRule>
    <cfRule type="cellIs" dxfId="93" priority="23" operator="between">
      <formula>44562</formula>
      <formula>44651</formula>
    </cfRule>
  </conditionalFormatting>
  <conditionalFormatting sqref="C13:C14">
    <cfRule type="cellIs" dxfId="92" priority="21" operator="between">
      <formula>44562</formula>
      <formula>44926</formula>
    </cfRule>
  </conditionalFormatting>
  <conditionalFormatting sqref="C14">
    <cfRule type="cellIs" dxfId="91" priority="20" operator="between">
      <formula>44927</formula>
      <formula>45291</formula>
    </cfRule>
  </conditionalFormatting>
  <conditionalFormatting sqref="K13:K14">
    <cfRule type="cellIs" dxfId="90" priority="27" operator="between">
      <formula>44287</formula>
      <formula>44561</formula>
    </cfRule>
    <cfRule type="cellIs" dxfId="89" priority="28" operator="between">
      <formula>44562</formula>
      <formula>44651</formula>
    </cfRule>
  </conditionalFormatting>
  <conditionalFormatting sqref="K13:K14">
    <cfRule type="cellIs" dxfId="88" priority="26" operator="between">
      <formula>44562</formula>
      <formula>44926</formula>
    </cfRule>
    <cfRule type="cellIs" dxfId="87" priority="25" operator="between">
      <formula>44927</formula>
      <formula>45291</formula>
    </cfRule>
  </conditionalFormatting>
  <conditionalFormatting sqref="K14">
    <cfRule type="cellIs" dxfId="86" priority="24" operator="between">
      <formula>44927</formula>
      <formula>45291</formula>
    </cfRule>
  </conditionalFormatting>
  <conditionalFormatting sqref="C8:C12">
    <cfRule type="cellIs" dxfId="85" priority="33" operator="between">
      <formula>44287</formula>
      <formula>44561</formula>
    </cfRule>
    <cfRule type="cellIs" dxfId="84" priority="35" operator="between">
      <formula>44562</formula>
      <formula>44651</formula>
    </cfRule>
  </conditionalFormatting>
  <conditionalFormatting sqref="K8:K12">
    <cfRule type="cellIs" dxfId="83" priority="32" operator="between">
      <formula>44287</formula>
      <formula>44561</formula>
    </cfRule>
    <cfRule type="cellIs" dxfId="82" priority="34" operator="between">
      <formula>44562</formula>
      <formula>44651</formula>
    </cfRule>
  </conditionalFormatting>
  <conditionalFormatting sqref="C8:C12">
    <cfRule type="cellIs" dxfId="81" priority="31" operator="between">
      <formula>44562</formula>
      <formula>44926</formula>
    </cfRule>
  </conditionalFormatting>
  <conditionalFormatting sqref="K8:K12">
    <cfRule type="cellIs" dxfId="80" priority="30" operator="between">
      <formula>44562</formula>
      <formula>44926</formula>
    </cfRule>
    <cfRule type="cellIs" dxfId="79" priority="29" operator="between">
      <formula>44927</formula>
      <formula>45291</formula>
    </cfRule>
  </conditionalFormatting>
  <conditionalFormatting sqref="C16:C18">
    <cfRule type="cellIs" dxfId="78" priority="51" operator="between">
      <formula>44287</formula>
      <formula>44561</formula>
    </cfRule>
    <cfRule type="cellIs" dxfId="77" priority="52" operator="between">
      <formula>44562</formula>
      <formula>44651</formula>
    </cfRule>
  </conditionalFormatting>
  <conditionalFormatting sqref="C16:C18">
    <cfRule type="cellIs" dxfId="76" priority="50" operator="between">
      <formula>44562</formula>
      <formula>44926</formula>
    </cfRule>
  </conditionalFormatting>
  <conditionalFormatting sqref="C16:C18">
    <cfRule type="cellIs" dxfId="75" priority="49" operator="between">
      <formula>44927</formula>
      <formula>45291</formula>
    </cfRule>
  </conditionalFormatting>
  <conditionalFormatting sqref="K18">
    <cfRule type="cellIs" dxfId="74" priority="56" operator="between">
      <formula>44287</formula>
      <formula>44561</formula>
    </cfRule>
    <cfRule type="cellIs" dxfId="73" priority="57" operator="between">
      <formula>44562</formula>
      <formula>44651</formula>
    </cfRule>
  </conditionalFormatting>
  <conditionalFormatting sqref="K18">
    <cfRule type="cellIs" dxfId="72" priority="55" operator="between">
      <formula>44562</formula>
      <formula>44926</formula>
    </cfRule>
    <cfRule type="cellIs" dxfId="71" priority="54" operator="between">
      <formula>44927</formula>
      <formula>45291</formula>
    </cfRule>
  </conditionalFormatting>
  <conditionalFormatting sqref="K18">
    <cfRule type="cellIs" dxfId="70" priority="53" operator="between">
      <formula>44927</formula>
      <formula>45291</formula>
    </cfRule>
  </conditionalFormatting>
  <conditionalFormatting sqref="K16:K17">
    <cfRule type="cellIs" dxfId="69" priority="61" operator="between">
      <formula>44287</formula>
      <formula>44561</formula>
    </cfRule>
    <cfRule type="cellIs" dxfId="68" priority="62" operator="between">
      <formula>44562</formula>
      <formula>44651</formula>
    </cfRule>
  </conditionalFormatting>
  <conditionalFormatting sqref="K16:K17">
    <cfRule type="cellIs" dxfId="67" priority="60" operator="between">
      <formula>44562</formula>
      <formula>44926</formula>
    </cfRule>
    <cfRule type="cellIs" dxfId="66" priority="59" operator="between">
      <formula>44927</formula>
      <formula>45291</formula>
    </cfRule>
  </conditionalFormatting>
  <conditionalFormatting sqref="K16:K17">
    <cfRule type="cellIs" dxfId="65" priority="58" operator="between">
      <formula>44927</formula>
      <formula>45291</formula>
    </cfRule>
  </conditionalFormatting>
  <conditionalFormatting sqref="C19:C22">
    <cfRule type="cellIs" dxfId="64" priority="65" operator="between">
      <formula>44287</formula>
      <formula>44561</formula>
    </cfRule>
    <cfRule type="cellIs" dxfId="63" priority="66" operator="between">
      <formula>44562</formula>
      <formula>44651</formula>
    </cfRule>
  </conditionalFormatting>
  <conditionalFormatting sqref="C19:C22">
    <cfRule type="cellIs" dxfId="62" priority="64" operator="between">
      <formula>44562</formula>
      <formula>44926</formula>
    </cfRule>
  </conditionalFormatting>
  <conditionalFormatting sqref="C19:C22">
    <cfRule type="cellIs" dxfId="61" priority="63" operator="between">
      <formula>44927</formula>
      <formula>45291</formula>
    </cfRule>
  </conditionalFormatting>
  <conditionalFormatting sqref="K23">
    <cfRule type="cellIs" dxfId="60" priority="70" operator="between">
      <formula>44287</formula>
      <formula>44561</formula>
    </cfRule>
    <cfRule type="cellIs" dxfId="59" priority="71" operator="between">
      <formula>44562</formula>
      <formula>44651</formula>
    </cfRule>
  </conditionalFormatting>
  <conditionalFormatting sqref="K23">
    <cfRule type="cellIs" dxfId="58" priority="69" operator="between">
      <formula>44562</formula>
      <formula>44926</formula>
    </cfRule>
    <cfRule type="cellIs" dxfId="57" priority="68" operator="between">
      <formula>44927</formula>
      <formula>45291</formula>
    </cfRule>
  </conditionalFormatting>
  <conditionalFormatting sqref="K23">
    <cfRule type="cellIs" dxfId="56" priority="67" operator="between">
      <formula>44927</formula>
      <formula>45291</formula>
    </cfRule>
  </conditionalFormatting>
  <conditionalFormatting sqref="K22">
    <cfRule type="cellIs" dxfId="55" priority="75" operator="between">
      <formula>44287</formula>
      <formula>44561</formula>
    </cfRule>
    <cfRule type="cellIs" dxfId="54" priority="76" operator="between">
      <formula>44562</formula>
      <formula>44651</formula>
    </cfRule>
  </conditionalFormatting>
  <conditionalFormatting sqref="K22">
    <cfRule type="cellIs" dxfId="53" priority="74" operator="between">
      <formula>44562</formula>
      <formula>44926</formula>
    </cfRule>
    <cfRule type="cellIs" dxfId="52" priority="73" operator="between">
      <formula>44927</formula>
      <formula>45291</formula>
    </cfRule>
  </conditionalFormatting>
  <conditionalFormatting sqref="K22">
    <cfRule type="cellIs" dxfId="51" priority="72" operator="between">
      <formula>44927</formula>
      <formula>45291</formula>
    </cfRule>
  </conditionalFormatting>
  <conditionalFormatting sqref="K20:K21">
    <cfRule type="cellIs" dxfId="50" priority="80" operator="between">
      <formula>44287</formula>
      <formula>44561</formula>
    </cfRule>
    <cfRule type="cellIs" dxfId="49" priority="81" operator="between">
      <formula>44562</formula>
      <formula>44651</formula>
    </cfRule>
  </conditionalFormatting>
  <conditionalFormatting sqref="K20:K21">
    <cfRule type="cellIs" dxfId="48" priority="79" operator="between">
      <formula>44562</formula>
      <formula>44926</formula>
    </cfRule>
    <cfRule type="cellIs" dxfId="47" priority="78" operator="between">
      <formula>44927</formula>
      <formula>45291</formula>
    </cfRule>
  </conditionalFormatting>
  <conditionalFormatting sqref="K20:K21">
    <cfRule type="cellIs" dxfId="46" priority="77" operator="between">
      <formula>44927</formula>
      <formula>45291</formula>
    </cfRule>
  </conditionalFormatting>
  <conditionalFormatting sqref="K19">
    <cfRule type="cellIs" dxfId="45" priority="90" operator="between">
      <formula>44287</formula>
      <formula>44561</formula>
    </cfRule>
    <cfRule type="cellIs" dxfId="44" priority="91" operator="between">
      <formula>44562</formula>
      <formula>44651</formula>
    </cfRule>
  </conditionalFormatting>
  <conditionalFormatting sqref="K19">
    <cfRule type="cellIs" dxfId="43" priority="89" operator="between">
      <formula>44562</formula>
      <formula>44926</formula>
    </cfRule>
    <cfRule type="cellIs" dxfId="42" priority="88" operator="between">
      <formula>44927</formula>
      <formula>45291</formula>
    </cfRule>
  </conditionalFormatting>
  <conditionalFormatting sqref="K19">
    <cfRule type="cellIs" dxfId="41" priority="87" operator="between">
      <formula>44927</formula>
      <formula>45291</formula>
    </cfRule>
  </conditionalFormatting>
  <conditionalFormatting sqref="C3 C23:C80">
    <cfRule type="cellIs" dxfId="40" priority="111" operator="between">
      <formula>44287</formula>
      <formula>44561</formula>
    </cfRule>
    <cfRule type="cellIs" dxfId="39" priority="113" operator="between">
      <formula>44562</formula>
      <formula>44651</formula>
    </cfRule>
  </conditionalFormatting>
  <conditionalFormatting sqref="K24:K80">
    <cfRule type="cellIs" dxfId="38" priority="110" operator="between">
      <formula>44287</formula>
      <formula>44561</formula>
    </cfRule>
    <cfRule type="cellIs" dxfId="37" priority="112" operator="between">
      <formula>44562</formula>
      <formula>44651</formula>
    </cfRule>
  </conditionalFormatting>
  <conditionalFormatting sqref="C3 C23:C172">
    <cfRule type="cellIs" dxfId="36" priority="109" operator="between">
      <formula>44562</formula>
      <formula>44926</formula>
    </cfRule>
  </conditionalFormatting>
  <conditionalFormatting sqref="K3">
    <cfRule type="cellIs" dxfId="35" priority="107" operator="between">
      <formula>44287</formula>
      <formula>44561</formula>
    </cfRule>
    <cfRule type="cellIs" dxfId="34" priority="108" operator="between">
      <formula>44562</formula>
      <formula>44651</formula>
    </cfRule>
  </conditionalFormatting>
  <conditionalFormatting sqref="K3">
    <cfRule type="cellIs" dxfId="33" priority="106" operator="between">
      <formula>44562</formula>
      <formula>44926</formula>
    </cfRule>
  </conditionalFormatting>
  <conditionalFormatting sqref="K3 K24:K112">
    <cfRule type="cellIs" dxfId="32" priority="105" operator="between">
      <formula>44562</formula>
      <formula>44926</formula>
    </cfRule>
    <cfRule type="cellIs" dxfId="31" priority="103" operator="between">
      <formula>44927</formula>
      <formula>45291</formula>
    </cfRule>
  </conditionalFormatting>
  <conditionalFormatting sqref="C3">
    <cfRule type="cellIs" dxfId="30" priority="104" operator="between">
      <formula>44927</formula>
      <formula>45291</formula>
    </cfRule>
  </conditionalFormatting>
  <conditionalFormatting sqref="C23:C32">
    <cfRule type="cellIs" dxfId="29" priority="102" operator="between">
      <formula>44927</formula>
      <formula>45291</formula>
    </cfRule>
  </conditionalFormatting>
  <conditionalFormatting sqref="K24:K32">
    <cfRule type="cellIs" dxfId="28" priority="101" operator="between">
      <formula>44927</formula>
      <formula>45291</formula>
    </cfRule>
  </conditionalFormatting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DropDown="0" showInputMessage="1" showErrorMessage="1">
          <x14:formula1>
            <xm:f>リスト!$D$2:$D$6</xm:f>
          </x14:formula1>
          <xm:sqref>W3:W202 AD3:AD202 P3:P202</xm:sqref>
        </x14:dataValidation>
        <x14:dataValidation type="list" allowBlank="0" showDropDown="0" showInputMessage="1" showErrorMessage="1">
          <x14:formula1>
            <xm:f>リスト!$A$2:$A$6</xm:f>
          </x14:formula1>
          <xm:sqref>M3:M202 T3:T202 AA3:AA202</xm:sqref>
        </x14:dataValidation>
        <x14:dataValidation type="list" allowBlank="1" showDropDown="0" showInputMessage="1" showErrorMessage="1">
          <x14:formula1>
            <xm:f>リスト!$B$2:$B$12</xm:f>
          </x14:formula1>
          <xm:sqref>N3:N202 U3:U202 AB3:AB202</xm:sqref>
        </x14:dataValidation>
        <x14:dataValidation type="list" allowBlank="1" showDropDown="0" showInputMessage="1" showErrorMessage="1">
          <x14:formula1>
            <xm:f>リスト!$C$2:$C$7</xm:f>
          </x14:formula1>
          <xm:sqref>AC3:AC202 V3:V202 O3:O202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1"/>
  <dimension ref="A1:G203"/>
  <sheetViews>
    <sheetView showGridLines="0" zoomScaleSheetLayoutView="100" workbookViewId="0">
      <selection activeCell="I7" sqref="I7"/>
    </sheetView>
  </sheetViews>
  <sheetFormatPr defaultRowHeight="36" customHeight="1"/>
  <cols>
    <col min="1" max="1" width="5.625" style="48" customWidth="1"/>
    <col min="2" max="3" width="10.625" style="48" customWidth="1"/>
    <col min="4" max="4" width="15.625" style="49" customWidth="1"/>
    <col min="5" max="5" width="43.625" style="50" customWidth="1"/>
    <col min="6" max="6" width="15.625" style="51" customWidth="1"/>
    <col min="7" max="7" width="8.5" style="48" bestFit="1" customWidth="1"/>
    <col min="8" max="16384" width="9" style="52" customWidth="1"/>
  </cols>
  <sheetData>
    <row r="1" spans="1:7" ht="36" customHeight="1">
      <c r="A1" s="53" t="s">
        <v>150</v>
      </c>
      <c r="B1" s="53"/>
      <c r="C1" s="53"/>
      <c r="D1" s="53"/>
    </row>
    <row r="2" spans="1:7" s="48" customFormat="1" ht="45" customHeight="1">
      <c r="A2" s="54" t="s">
        <v>84</v>
      </c>
      <c r="B2" s="54" t="s">
        <v>85</v>
      </c>
      <c r="C2" s="54" t="s">
        <v>86</v>
      </c>
      <c r="D2" s="54" t="s">
        <v>20</v>
      </c>
      <c r="E2" s="54" t="s">
        <v>88</v>
      </c>
      <c r="F2" s="61"/>
      <c r="G2" s="64"/>
    </row>
    <row r="3" spans="1:7" ht="50" customHeight="1">
      <c r="A3" s="55">
        <f>SUBTOTAL(3,B$3:B3)</f>
        <v>1</v>
      </c>
      <c r="B3" s="57">
        <f>交際費入力シート!K3</f>
        <v>45759</v>
      </c>
      <c r="C3" s="55" t="str">
        <f>交際費入力シート!M3</f>
        <v>慶祝</v>
      </c>
      <c r="D3" s="58">
        <f>交際費入力シート!L3</f>
        <v>10000</v>
      </c>
      <c r="E3" s="59" t="str">
        <f>交際費入力シート!D3</f>
        <v>ＡＯＳ株式会社社長就任披露会</v>
      </c>
      <c r="F3" s="62"/>
      <c r="G3" s="65"/>
    </row>
    <row r="4" spans="1:7" ht="50" customHeight="1">
      <c r="A4" s="55">
        <f>SUBTOTAL(3,B$3:B4)</f>
        <v>2</v>
      </c>
      <c r="B4" s="57">
        <f>交際費入力シート!K4</f>
        <v>45770</v>
      </c>
      <c r="C4" s="55" t="str">
        <f>交際費入力シート!M4</f>
        <v>会費</v>
      </c>
      <c r="D4" s="58">
        <f>交際費入力シート!L4</f>
        <v>5000</v>
      </c>
      <c r="E4" s="59" t="str">
        <f>交際費入力シート!D4</f>
        <v>三種町身体障害者協会総会懇親会</v>
      </c>
      <c r="F4" s="62"/>
      <c r="G4" s="65"/>
    </row>
    <row r="5" spans="1:7" ht="50" customHeight="1">
      <c r="A5" s="55">
        <f>SUBTOTAL(3,B$3:B5)</f>
        <v>3</v>
      </c>
      <c r="B5" s="57">
        <f>交際費入力シート!K5</f>
        <v>45770</v>
      </c>
      <c r="C5" s="55" t="str">
        <f>交際費入力シート!M5</f>
        <v>会費</v>
      </c>
      <c r="D5" s="58">
        <f>交際費入力シート!L5</f>
        <v>6000</v>
      </c>
      <c r="E5" s="59" t="str">
        <f>交際費入力シート!D5</f>
        <v>三種町スポーツ協会評議員会懇親会</v>
      </c>
      <c r="F5" s="62"/>
      <c r="G5" s="65"/>
    </row>
    <row r="6" spans="1:7" ht="50" customHeight="1">
      <c r="A6" s="55">
        <f>SUBTOTAL(3,B$3:B6)</f>
        <v>4</v>
      </c>
      <c r="B6" s="57">
        <f>交際費入力シート!K6</f>
        <v>45775</v>
      </c>
      <c r="C6" s="55" t="str">
        <f>交際費入力シート!M6</f>
        <v>会費</v>
      </c>
      <c r="D6" s="58">
        <f>交際費入力シート!L6</f>
        <v>3000</v>
      </c>
      <c r="E6" s="59" t="str">
        <f>交際費入力シート!D6</f>
        <v>三種町芸術文化協会総会親睦会</v>
      </c>
      <c r="F6" s="62"/>
      <c r="G6" s="65"/>
    </row>
    <row r="7" spans="1:7" ht="50" customHeight="1">
      <c r="A7" s="55">
        <f>SUBTOTAL(3,B$3:B7)</f>
        <v>5</v>
      </c>
      <c r="B7" s="57">
        <f>交際費入力シート!K7</f>
        <v>45777</v>
      </c>
      <c r="C7" s="55" t="str">
        <f>交際費入力シート!M7</f>
        <v>会費</v>
      </c>
      <c r="D7" s="58">
        <f>交際費入力シート!L7</f>
        <v>5000</v>
      </c>
      <c r="E7" s="59" t="str">
        <f>交際費入力シート!D7</f>
        <v>三種町遺族会総会懇親会</v>
      </c>
      <c r="F7" s="62"/>
      <c r="G7" s="65"/>
    </row>
    <row r="8" spans="1:7" ht="50" customHeight="1">
      <c r="A8" s="55">
        <f>SUBTOTAL(3,B$3:B8)</f>
        <v>6</v>
      </c>
      <c r="B8" s="57">
        <f>交際費入力シート!K8</f>
        <v>45791</v>
      </c>
      <c r="C8" s="55" t="str">
        <f>交際費入力シート!M8</f>
        <v>会費</v>
      </c>
      <c r="D8" s="58">
        <f>交際費入力シート!L8</f>
        <v>5000</v>
      </c>
      <c r="E8" s="59" t="str">
        <f>交際費入力シート!D8</f>
        <v>特定非営利活動法人三種町観光協会総会懇親会</v>
      </c>
      <c r="F8" s="62"/>
      <c r="G8" s="65"/>
    </row>
    <row r="9" spans="1:7" ht="50" customHeight="1">
      <c r="A9" s="55">
        <f>SUBTOTAL(3,B$3:B9)</f>
        <v>7</v>
      </c>
      <c r="B9" s="57">
        <f>交際費入力シート!K9</f>
        <v>45792</v>
      </c>
      <c r="C9" s="55" t="str">
        <f>交際費入力シート!M9</f>
        <v>会費</v>
      </c>
      <c r="D9" s="58">
        <f>交際費入力シート!L9</f>
        <v>5000</v>
      </c>
      <c r="E9" s="59" t="str">
        <f>交際費入力シート!D9</f>
        <v>三種町商工会総会懇親会</v>
      </c>
      <c r="F9" s="62"/>
      <c r="G9" s="65"/>
    </row>
    <row r="10" spans="1:7" ht="50" customHeight="1">
      <c r="A10" s="55">
        <f>SUBTOTAL(3,B$3:B10)</f>
        <v>8</v>
      </c>
      <c r="B10" s="57">
        <f>交際費入力シート!K10</f>
        <v>45797</v>
      </c>
      <c r="C10" s="55" t="str">
        <f>交際費入力シート!M10</f>
        <v>会費</v>
      </c>
      <c r="D10" s="58">
        <f>交際費入力シート!L10</f>
        <v>6000</v>
      </c>
      <c r="E10" s="59" t="str">
        <f>交際費入力シート!D10</f>
        <v>秋田県町村議会議長会理事会・懇親会</v>
      </c>
      <c r="F10" s="62"/>
      <c r="G10" s="65"/>
    </row>
    <row r="11" spans="1:7" ht="50" customHeight="1">
      <c r="A11" s="55">
        <f>SUBTOTAL(3,B$3:B11)</f>
        <v>9</v>
      </c>
      <c r="B11" s="57">
        <f>交際費入力シート!K11</f>
        <v>45797</v>
      </c>
      <c r="C11" s="55" t="str">
        <f>交際費入力シート!M11</f>
        <v>会費</v>
      </c>
      <c r="D11" s="58">
        <f>交際費入力シート!L11</f>
        <v>8000</v>
      </c>
      <c r="E11" s="59" t="str">
        <f>交際費入力シート!D11</f>
        <v>三種町建設業協会総会懇親会</v>
      </c>
      <c r="F11" s="62"/>
      <c r="G11" s="65"/>
    </row>
    <row r="12" spans="1:7" ht="50" customHeight="1">
      <c r="A12" s="55">
        <f>SUBTOTAL(3,B$3:B12)</f>
        <v>10</v>
      </c>
      <c r="B12" s="57">
        <f>交際費入力シート!K12</f>
        <v>45813</v>
      </c>
      <c r="C12" s="55" t="str">
        <f>交際費入力シート!M12</f>
        <v>会費</v>
      </c>
      <c r="D12" s="58">
        <f>交際費入力シート!L12</f>
        <v>5000</v>
      </c>
      <c r="E12" s="59" t="str">
        <f>交際費入力シート!D12</f>
        <v>三種町老人クラブ総会懇親会</v>
      </c>
      <c r="F12" s="62"/>
      <c r="G12" s="65"/>
    </row>
    <row r="13" spans="1:7" ht="50" customHeight="1">
      <c r="A13" s="55">
        <f>SUBTOTAL(3,B$3:B13)</f>
        <v>11</v>
      </c>
      <c r="B13" s="57">
        <f>交際費入力シート!K13</f>
        <v>45843</v>
      </c>
      <c r="C13" s="55" t="str">
        <f>交際費入力シート!M13</f>
        <v>会費</v>
      </c>
      <c r="D13" s="58">
        <f>交際費入力シート!L13</f>
        <v>6000</v>
      </c>
      <c r="E13" s="59" t="str">
        <f>交際費入力シート!D13</f>
        <v>釡谷浜海水浴場安全祈願の神事・直会</v>
      </c>
      <c r="F13" s="62"/>
      <c r="G13" s="65"/>
    </row>
    <row r="14" spans="1:7" ht="50" customHeight="1">
      <c r="A14" s="55">
        <f>SUBTOTAL(3,B$3:B14)</f>
        <v>12</v>
      </c>
      <c r="B14" s="57">
        <f>交際費入力シート!K14</f>
        <v>45846</v>
      </c>
      <c r="C14" s="55" t="str">
        <f>交際費入力シート!M14</f>
        <v>会費</v>
      </c>
      <c r="D14" s="58">
        <f>交際費入力シート!L14</f>
        <v>5000</v>
      </c>
      <c r="E14" s="59" t="str">
        <f>交際費入力シート!D14</f>
        <v>能代山本北都会懇親会</v>
      </c>
      <c r="F14" s="62"/>
      <c r="G14" s="65"/>
    </row>
    <row r="15" spans="1:7" ht="50" customHeight="1">
      <c r="A15" s="55">
        <f>SUBTOTAL(3,B$3:B15)</f>
        <v>13</v>
      </c>
      <c r="B15" s="57">
        <f>交際費入力シート!K15</f>
        <v>45871</v>
      </c>
      <c r="C15" s="55" t="str">
        <f>交際費入力シート!M15</f>
        <v>会費</v>
      </c>
      <c r="D15" s="58">
        <f>交際費入力シート!L15</f>
        <v>3000</v>
      </c>
      <c r="E15" s="59" t="str">
        <f>交際費入力シート!D15</f>
        <v>あわびの里づくり祭り</v>
      </c>
      <c r="F15" s="62"/>
      <c r="G15" s="65"/>
    </row>
    <row r="16" spans="1:7" ht="50" customHeight="1">
      <c r="A16" s="55">
        <f>SUBTOTAL(3,B$3:B16)</f>
        <v>14</v>
      </c>
      <c r="B16" s="57">
        <f>交際費入力シート!K16</f>
        <v>45877</v>
      </c>
      <c r="C16" s="55" t="str">
        <f>交際費入力シート!M16</f>
        <v>会費</v>
      </c>
      <c r="D16" s="58">
        <f>交際費入力シート!L16</f>
        <v>5000</v>
      </c>
      <c r="E16" s="59" t="str">
        <f>交際費入力シート!D16</f>
        <v>森岳歌舞伎後援会総会</v>
      </c>
      <c r="F16" s="62"/>
      <c r="G16" s="65"/>
    </row>
    <row r="17" spans="1:7" ht="50" customHeight="1">
      <c r="A17" s="55">
        <f>SUBTOTAL(3,B$3:B17)</f>
        <v>15</v>
      </c>
      <c r="B17" s="57">
        <f>交際費入力シート!K17</f>
        <v>45880</v>
      </c>
      <c r="C17" s="55" t="str">
        <f>交際費入力シート!M17</f>
        <v>その他</v>
      </c>
      <c r="D17" s="58">
        <f>交際費入力シート!L17</f>
        <v>6000</v>
      </c>
      <c r="E17" s="59" t="str">
        <f>交際費入力シート!D17</f>
        <v>三種町長杯大学準硬式野球大会歓迎レセプション</v>
      </c>
      <c r="F17" s="62"/>
      <c r="G17" s="65"/>
    </row>
    <row r="18" spans="1:7" ht="50" customHeight="1">
      <c r="A18" s="55">
        <f>SUBTOTAL(3,B$3:B18)</f>
        <v>16</v>
      </c>
      <c r="B18" s="57">
        <f>交際費入力シート!K18</f>
        <v>45890</v>
      </c>
      <c r="C18" s="55" t="str">
        <f>交際費入力シート!M18</f>
        <v>会費</v>
      </c>
      <c r="D18" s="58">
        <f>交際費入力シート!L18</f>
        <v>9000</v>
      </c>
      <c r="E18" s="59" t="str">
        <f>交際費入力シート!D18</f>
        <v>岩手県・秋田県・山形県合同町村議会議長等中央研修会交流会</v>
      </c>
      <c r="F18" s="62"/>
      <c r="G18" s="65"/>
    </row>
    <row r="19" spans="1:7" ht="50" customHeight="1">
      <c r="A19" s="55">
        <f>SUBTOTAL(3,B$3:B19)</f>
        <v>17</v>
      </c>
      <c r="B19" s="57">
        <f>交際費入力シート!K19</f>
        <v>45890</v>
      </c>
      <c r="C19" s="55" t="str">
        <f>交際費入力シート!M19</f>
        <v>会費</v>
      </c>
      <c r="D19" s="58">
        <f>交際費入力シート!L19</f>
        <v>7000</v>
      </c>
      <c r="E19" s="59" t="str">
        <f>交際費入力シート!D19</f>
        <v>羽後信用金庫能信会懇親会</v>
      </c>
      <c r="F19" s="62"/>
      <c r="G19" s="65"/>
    </row>
    <row r="20" spans="1:7" ht="50" customHeight="1">
      <c r="A20" s="55">
        <f>SUBTOTAL(3,B$3:B20)</f>
        <v>18</v>
      </c>
      <c r="B20" s="57">
        <f>交際費入力シート!K20</f>
        <v>45945</v>
      </c>
      <c r="C20" s="55" t="str">
        <f>交際費入力シート!M20</f>
        <v>会費</v>
      </c>
      <c r="D20" s="58">
        <f>交際費入力シート!L20</f>
        <v>7000</v>
      </c>
      <c r="E20" s="59" t="str">
        <f>交際費入力シート!D20</f>
        <v>秋田銀行鹿渡支店長歓送迎会</v>
      </c>
      <c r="F20" s="62"/>
      <c r="G20" s="65"/>
    </row>
    <row r="21" spans="1:7" ht="50" customHeight="1">
      <c r="A21" s="55">
        <f>SUBTOTAL(3,B$3:B21)</f>
        <v>19</v>
      </c>
      <c r="B21" s="57">
        <f>交際費入力シート!K21</f>
        <v>45964</v>
      </c>
      <c r="C21" s="55" t="str">
        <f>交際費入力シート!M21</f>
        <v>会費</v>
      </c>
      <c r="D21" s="58">
        <f>交際費入力シート!L21</f>
        <v>30000</v>
      </c>
      <c r="E21" s="59" t="str">
        <f>交際費入力シート!D21</f>
        <v>大森三四郎氏黄綬褒章受章記念祝賀会</v>
      </c>
      <c r="F21" s="62"/>
      <c r="G21" s="65"/>
    </row>
    <row r="22" spans="1:7" ht="50" customHeight="1">
      <c r="A22" s="55">
        <f>SUBTOTAL(3,B$3:B22)</f>
        <v>20</v>
      </c>
      <c r="B22" s="57">
        <f>交際費入力シート!K22</f>
        <v>45966</v>
      </c>
      <c r="C22" s="55" t="str">
        <f>交際費入力シート!M22</f>
        <v>会費</v>
      </c>
      <c r="D22" s="58">
        <f>交際費入力シート!L22</f>
        <v>8000</v>
      </c>
      <c r="E22" s="59" t="str">
        <f>交際費入力シート!D22</f>
        <v>能代山本関東圏企業懇談会交流会</v>
      </c>
      <c r="F22" s="62"/>
      <c r="G22" s="65"/>
    </row>
    <row r="23" spans="1:7" ht="50" customHeight="1">
      <c r="A23" s="55">
        <f>SUBTOTAL(3,B$3:B23)</f>
        <v>21</v>
      </c>
      <c r="B23" s="57">
        <f>交際費入力シート!K23</f>
        <v>45967</v>
      </c>
      <c r="C23" s="55" t="str">
        <f>交際費入力シート!M23</f>
        <v>会費</v>
      </c>
      <c r="D23" s="58">
        <f>交際費入力シート!L23</f>
        <v>9000</v>
      </c>
      <c r="E23" s="59" t="str">
        <f>交際費入力シート!D23</f>
        <v>全国市議会議長会東北部会懇親会</v>
      </c>
      <c r="F23" s="62"/>
      <c r="G23" s="65"/>
    </row>
    <row r="24" spans="1:7" ht="50" customHeight="1">
      <c r="A24" s="55">
        <f>SUBTOTAL(3,B$3:B24)</f>
        <v>22</v>
      </c>
      <c r="B24" s="57">
        <f>交際費入力シート!K24</f>
        <v>45970</v>
      </c>
      <c r="C24" s="55" t="str">
        <f>交際費入力シート!M24</f>
        <v>会費</v>
      </c>
      <c r="D24" s="58">
        <f>交際費入力シート!L24</f>
        <v>8000</v>
      </c>
      <c r="E24" s="59" t="str">
        <f>交際費入力シート!D24</f>
        <v>東京みたね会懇親会</v>
      </c>
      <c r="F24" s="62"/>
      <c r="G24" s="65"/>
    </row>
    <row r="25" spans="1:7" ht="50" customHeight="1">
      <c r="A25" s="55">
        <f>SUBTOTAL(3,B$3:B25)</f>
        <v>23</v>
      </c>
      <c r="B25" s="57">
        <f>交際費入力シート!K25</f>
        <v>45972</v>
      </c>
      <c r="C25" s="55" t="str">
        <f>交際費入力シート!M25</f>
        <v>会費</v>
      </c>
      <c r="D25" s="58">
        <f>交際費入力シート!L25</f>
        <v>10000</v>
      </c>
      <c r="E25" s="59" t="str">
        <f>交際費入力シート!D25</f>
        <v>秋田県関係自由民主党国会議員との懇談会</v>
      </c>
      <c r="F25" s="62"/>
      <c r="G25" s="65"/>
    </row>
    <row r="26" spans="1:7" ht="50" customHeight="1">
      <c r="A26" s="55">
        <f>SUBTOTAL(3,B$3:B26)</f>
        <v>24</v>
      </c>
      <c r="B26" s="57">
        <f>交際費入力シート!K26</f>
        <v>45979</v>
      </c>
      <c r="C26" s="55" t="str">
        <f>交際費入力シート!M26</f>
        <v>会費</v>
      </c>
      <c r="D26" s="58">
        <f>交際費入力シート!L26</f>
        <v>5000</v>
      </c>
      <c r="E26" s="59" t="str">
        <f>交際費入力シート!D26</f>
        <v>秋田県知事と市町村議会議長との行政懇談会意見交換会</v>
      </c>
      <c r="F26" s="62"/>
      <c r="G26" s="65"/>
    </row>
    <row r="27" spans="1:7" ht="50" hidden="1" customHeight="1">
      <c r="A27" s="55">
        <f>SUBTOTAL(3,B$3:B27)</f>
        <v>24</v>
      </c>
      <c r="B27" s="57">
        <f>交際費入力シート!K27</f>
        <v>0</v>
      </c>
      <c r="C27" s="55" t="str">
        <f>交際費入力シート!M27</f>
        <v>会費</v>
      </c>
      <c r="D27" s="58">
        <f>交際費入力シート!L27</f>
        <v>0</v>
      </c>
      <c r="E27" s="59">
        <f>交際費入力シート!D27</f>
        <v>0</v>
      </c>
      <c r="F27" s="62"/>
      <c r="G27" s="65"/>
    </row>
    <row r="28" spans="1:7" ht="50" hidden="1" customHeight="1">
      <c r="A28" s="55">
        <f>SUBTOTAL(3,B$3:B28)</f>
        <v>24</v>
      </c>
      <c r="B28" s="57">
        <f>交際費入力シート!K28</f>
        <v>0</v>
      </c>
      <c r="C28" s="55" t="str">
        <f>交際費入力シート!M28</f>
        <v>会費</v>
      </c>
      <c r="D28" s="58">
        <f>交際費入力シート!L28</f>
        <v>0</v>
      </c>
      <c r="E28" s="59">
        <f>交際費入力シート!D28</f>
        <v>0</v>
      </c>
      <c r="F28" s="62"/>
      <c r="G28" s="65"/>
    </row>
    <row r="29" spans="1:7" ht="50" hidden="1" customHeight="1">
      <c r="A29" s="55">
        <f>SUBTOTAL(3,B$3:B29)</f>
        <v>24</v>
      </c>
      <c r="B29" s="57">
        <f>交際費入力シート!K29</f>
        <v>0</v>
      </c>
      <c r="C29" s="55" t="str">
        <f>交際費入力シート!M29</f>
        <v>会費</v>
      </c>
      <c r="D29" s="58">
        <f>交際費入力シート!L29</f>
        <v>0</v>
      </c>
      <c r="E29" s="59">
        <f>交際費入力シート!D29</f>
        <v>0</v>
      </c>
      <c r="F29" s="62"/>
      <c r="G29" s="65"/>
    </row>
    <row r="30" spans="1:7" ht="50" hidden="1" customHeight="1">
      <c r="A30" s="55">
        <f>SUBTOTAL(3,B$3:B30)</f>
        <v>24</v>
      </c>
      <c r="B30" s="57">
        <f>交際費入力シート!K30</f>
        <v>0</v>
      </c>
      <c r="C30" s="55" t="str">
        <f>交際費入力シート!M30</f>
        <v>会費</v>
      </c>
      <c r="D30" s="58">
        <f>交際費入力シート!L30</f>
        <v>0</v>
      </c>
      <c r="E30" s="59">
        <f>交際費入力シート!D30</f>
        <v>0</v>
      </c>
      <c r="F30" s="62"/>
      <c r="G30" s="65"/>
    </row>
    <row r="31" spans="1:7" ht="50" hidden="1" customHeight="1">
      <c r="A31" s="55">
        <f>SUBTOTAL(3,B$3:B31)</f>
        <v>24</v>
      </c>
      <c r="B31" s="57">
        <f>交際費入力シート!K31</f>
        <v>0</v>
      </c>
      <c r="C31" s="55" t="str">
        <f>交際費入力シート!M31</f>
        <v>会費</v>
      </c>
      <c r="D31" s="58">
        <f>交際費入力シート!L31</f>
        <v>0</v>
      </c>
      <c r="E31" s="59">
        <f>交際費入力シート!D31</f>
        <v>0</v>
      </c>
      <c r="F31" s="62"/>
      <c r="G31" s="65"/>
    </row>
    <row r="32" spans="1:7" ht="50" hidden="1" customHeight="1">
      <c r="A32" s="55">
        <f>SUBTOTAL(3,B$3:B32)</f>
        <v>24</v>
      </c>
      <c r="B32" s="57">
        <f>交際費入力シート!K32</f>
        <v>0</v>
      </c>
      <c r="C32" s="55" t="str">
        <f>交際費入力シート!M32</f>
        <v>会費</v>
      </c>
      <c r="D32" s="58">
        <f>交際費入力シート!L32</f>
        <v>0</v>
      </c>
      <c r="E32" s="59">
        <f>交際費入力シート!D32</f>
        <v>0</v>
      </c>
      <c r="F32" s="62"/>
      <c r="G32" s="65"/>
    </row>
    <row r="33" spans="1:7" ht="50" hidden="1" customHeight="1">
      <c r="A33" s="55">
        <f>SUBTOTAL(3,B$3:B33)</f>
        <v>24</v>
      </c>
      <c r="B33" s="57">
        <f>交際費入力シート!K33</f>
        <v>0</v>
      </c>
      <c r="C33" s="55" t="str">
        <f>交際費入力シート!M33</f>
        <v>会費</v>
      </c>
      <c r="D33" s="58">
        <f>交際費入力シート!L33</f>
        <v>0</v>
      </c>
      <c r="E33" s="59">
        <f>交際費入力シート!D33</f>
        <v>0</v>
      </c>
      <c r="F33" s="62"/>
      <c r="G33" s="65"/>
    </row>
    <row r="34" spans="1:7" ht="50" hidden="1" customHeight="1">
      <c r="A34" s="55">
        <f>SUBTOTAL(3,B$3:B34)</f>
        <v>24</v>
      </c>
      <c r="B34" s="57">
        <f>交際費入力シート!K34</f>
        <v>0</v>
      </c>
      <c r="C34" s="55">
        <f>交際費入力シート!M34</f>
        <v>0</v>
      </c>
      <c r="D34" s="58">
        <f>交際費入力シート!L34</f>
        <v>0</v>
      </c>
      <c r="E34" s="59">
        <f>交際費入力シート!D34</f>
        <v>0</v>
      </c>
      <c r="F34" s="62"/>
      <c r="G34" s="65"/>
    </row>
    <row r="35" spans="1:7" ht="50" hidden="1" customHeight="1">
      <c r="A35" s="55">
        <f>SUBTOTAL(3,B$3:B35)</f>
        <v>24</v>
      </c>
      <c r="B35" s="57">
        <f>交際費入力シート!K35</f>
        <v>0</v>
      </c>
      <c r="C35" s="55">
        <f>交際費入力シート!M35</f>
        <v>0</v>
      </c>
      <c r="D35" s="58">
        <f>交際費入力シート!L35</f>
        <v>0</v>
      </c>
      <c r="E35" s="59">
        <f>交際費入力シート!D35</f>
        <v>0</v>
      </c>
      <c r="F35" s="62"/>
      <c r="G35" s="65"/>
    </row>
    <row r="36" spans="1:7" ht="50" hidden="1" customHeight="1">
      <c r="A36" s="55">
        <f>SUBTOTAL(3,B$3:B36)</f>
        <v>24</v>
      </c>
      <c r="B36" s="57">
        <f>交際費入力シート!K36</f>
        <v>0</v>
      </c>
      <c r="C36" s="55">
        <f>交際費入力シート!M36</f>
        <v>0</v>
      </c>
      <c r="D36" s="58">
        <f>交際費入力シート!L36</f>
        <v>0</v>
      </c>
      <c r="E36" s="59">
        <f>交際費入力シート!D36</f>
        <v>0</v>
      </c>
      <c r="F36" s="62"/>
      <c r="G36" s="65"/>
    </row>
    <row r="37" spans="1:7" ht="50" hidden="1" customHeight="1">
      <c r="A37" s="55">
        <f>SUBTOTAL(3,B$3:B37)</f>
        <v>24</v>
      </c>
      <c r="B37" s="57">
        <f>交際費入力シート!K37</f>
        <v>0</v>
      </c>
      <c r="C37" s="55">
        <f>交際費入力シート!M37</f>
        <v>0</v>
      </c>
      <c r="D37" s="58">
        <f>交際費入力シート!L37</f>
        <v>0</v>
      </c>
      <c r="E37" s="59">
        <f>交際費入力シート!D37</f>
        <v>0</v>
      </c>
      <c r="F37" s="62"/>
      <c r="G37" s="65"/>
    </row>
    <row r="38" spans="1:7" ht="50" hidden="1" customHeight="1">
      <c r="A38" s="55">
        <f>SUBTOTAL(3,B$3:B38)</f>
        <v>24</v>
      </c>
      <c r="B38" s="57">
        <f>交際費入力シート!K38</f>
        <v>0</v>
      </c>
      <c r="C38" s="55">
        <f>交際費入力シート!M38</f>
        <v>0</v>
      </c>
      <c r="D38" s="58">
        <f>交際費入力シート!L38</f>
        <v>0</v>
      </c>
      <c r="E38" s="59">
        <f>交際費入力シート!D38</f>
        <v>0</v>
      </c>
      <c r="F38" s="62"/>
      <c r="G38" s="65"/>
    </row>
    <row r="39" spans="1:7" ht="50" hidden="1" customHeight="1">
      <c r="A39" s="55">
        <f>SUBTOTAL(3,B$3:B39)</f>
        <v>24</v>
      </c>
      <c r="B39" s="57">
        <f>交際費入力シート!K39</f>
        <v>0</v>
      </c>
      <c r="C39" s="55">
        <f>交際費入力シート!M39</f>
        <v>0</v>
      </c>
      <c r="D39" s="58">
        <f>交際費入力シート!L39</f>
        <v>0</v>
      </c>
      <c r="E39" s="59">
        <f>交際費入力シート!D39</f>
        <v>0</v>
      </c>
      <c r="F39" s="62"/>
      <c r="G39" s="65"/>
    </row>
    <row r="40" spans="1:7" ht="50" hidden="1" customHeight="1">
      <c r="A40" s="55">
        <f>SUBTOTAL(3,B$3:B40)</f>
        <v>24</v>
      </c>
      <c r="B40" s="57">
        <f>交際費入力シート!K40</f>
        <v>0</v>
      </c>
      <c r="C40" s="55">
        <f>交際費入力シート!M40</f>
        <v>0</v>
      </c>
      <c r="D40" s="58">
        <f>交際費入力シート!L40</f>
        <v>0</v>
      </c>
      <c r="E40" s="59">
        <f>交際費入力シート!D40</f>
        <v>0</v>
      </c>
      <c r="F40" s="62"/>
      <c r="G40" s="65"/>
    </row>
    <row r="41" spans="1:7" ht="50" hidden="1" customHeight="1">
      <c r="A41" s="55">
        <f>SUBTOTAL(3,B$3:B41)</f>
        <v>24</v>
      </c>
      <c r="B41" s="57">
        <f>交際費入力シート!K41</f>
        <v>0</v>
      </c>
      <c r="C41" s="55">
        <f>交際費入力シート!M41</f>
        <v>0</v>
      </c>
      <c r="D41" s="58">
        <f>交際費入力シート!L41</f>
        <v>0</v>
      </c>
      <c r="E41" s="59">
        <f>交際費入力シート!D41</f>
        <v>0</v>
      </c>
      <c r="F41" s="62"/>
      <c r="G41" s="65"/>
    </row>
    <row r="42" spans="1:7" ht="50" hidden="1" customHeight="1">
      <c r="A42" s="55">
        <f>SUBTOTAL(3,B$3:B42)</f>
        <v>24</v>
      </c>
      <c r="B42" s="57">
        <f>交際費入力シート!K42</f>
        <v>0</v>
      </c>
      <c r="C42" s="55">
        <f>交際費入力シート!M42</f>
        <v>0</v>
      </c>
      <c r="D42" s="58">
        <f>交際費入力シート!L42</f>
        <v>0</v>
      </c>
      <c r="E42" s="59">
        <f>交際費入力シート!D42</f>
        <v>0</v>
      </c>
      <c r="F42" s="62"/>
      <c r="G42" s="65"/>
    </row>
    <row r="43" spans="1:7" ht="50" hidden="1" customHeight="1">
      <c r="A43" s="55">
        <f>SUBTOTAL(3,B$3:B43)</f>
        <v>24</v>
      </c>
      <c r="B43" s="57">
        <f>交際費入力シート!K43</f>
        <v>0</v>
      </c>
      <c r="C43" s="55">
        <f>交際費入力シート!M43</f>
        <v>0</v>
      </c>
      <c r="D43" s="58">
        <f>交際費入力シート!L43</f>
        <v>0</v>
      </c>
      <c r="E43" s="59">
        <f>交際費入力シート!D43</f>
        <v>0</v>
      </c>
      <c r="F43" s="62"/>
      <c r="G43" s="65"/>
    </row>
    <row r="44" spans="1:7" ht="50" hidden="1" customHeight="1">
      <c r="A44" s="55">
        <f>SUBTOTAL(3,B$3:B44)</f>
        <v>24</v>
      </c>
      <c r="B44" s="57">
        <f>交際費入力シート!K44</f>
        <v>0</v>
      </c>
      <c r="C44" s="55">
        <f>交際費入力シート!M44</f>
        <v>0</v>
      </c>
      <c r="D44" s="58">
        <f>交際費入力シート!L44</f>
        <v>0</v>
      </c>
      <c r="E44" s="59">
        <f>交際費入力シート!D44</f>
        <v>0</v>
      </c>
      <c r="F44" s="62"/>
      <c r="G44" s="65"/>
    </row>
    <row r="45" spans="1:7" ht="50" hidden="1" customHeight="1">
      <c r="A45" s="55">
        <f>SUBTOTAL(3,B$3:B45)</f>
        <v>24</v>
      </c>
      <c r="B45" s="57">
        <f>交際費入力シート!K45</f>
        <v>0</v>
      </c>
      <c r="C45" s="55">
        <f>交際費入力シート!M45</f>
        <v>0</v>
      </c>
      <c r="D45" s="58">
        <f>交際費入力シート!L45</f>
        <v>0</v>
      </c>
      <c r="E45" s="59">
        <f>交際費入力シート!D45</f>
        <v>0</v>
      </c>
      <c r="F45" s="62"/>
      <c r="G45" s="65"/>
    </row>
    <row r="46" spans="1:7" ht="50" hidden="1" customHeight="1">
      <c r="A46" s="55">
        <f>SUBTOTAL(3,B$3:B46)</f>
        <v>24</v>
      </c>
      <c r="B46" s="57">
        <f>交際費入力シート!K46</f>
        <v>0</v>
      </c>
      <c r="C46" s="55">
        <f>交際費入力シート!M46</f>
        <v>0</v>
      </c>
      <c r="D46" s="58">
        <f>交際費入力シート!L46</f>
        <v>0</v>
      </c>
      <c r="E46" s="59">
        <f>交際費入力シート!D46</f>
        <v>0</v>
      </c>
      <c r="F46" s="62"/>
      <c r="G46" s="65"/>
    </row>
    <row r="47" spans="1:7" ht="50" hidden="1" customHeight="1">
      <c r="A47" s="55">
        <f>SUBTOTAL(3,B$3:B47)</f>
        <v>24</v>
      </c>
      <c r="B47" s="57">
        <f>交際費入力シート!K47</f>
        <v>0</v>
      </c>
      <c r="C47" s="55">
        <f>交際費入力シート!M47</f>
        <v>0</v>
      </c>
      <c r="D47" s="58">
        <f>交際費入力シート!L47</f>
        <v>0</v>
      </c>
      <c r="E47" s="59">
        <f>交際費入力シート!D47</f>
        <v>0</v>
      </c>
      <c r="F47" s="62"/>
      <c r="G47" s="65"/>
    </row>
    <row r="48" spans="1:7" ht="50" hidden="1" customHeight="1">
      <c r="A48" s="55">
        <f>SUBTOTAL(3,B$3:B48)</f>
        <v>24</v>
      </c>
      <c r="B48" s="57">
        <f>交際費入力シート!K48</f>
        <v>0</v>
      </c>
      <c r="C48" s="55">
        <f>交際費入力シート!M48</f>
        <v>0</v>
      </c>
      <c r="D48" s="58">
        <f>交際費入力シート!L48</f>
        <v>0</v>
      </c>
      <c r="E48" s="59">
        <f>交際費入力シート!D48</f>
        <v>0</v>
      </c>
      <c r="F48" s="62"/>
      <c r="G48" s="65"/>
    </row>
    <row r="49" spans="1:7" ht="50" hidden="1" customHeight="1">
      <c r="A49" s="55">
        <f>SUBTOTAL(3,B$3:B49)</f>
        <v>24</v>
      </c>
      <c r="B49" s="57">
        <f>交際費入力シート!K49</f>
        <v>0</v>
      </c>
      <c r="C49" s="55">
        <f>交際費入力シート!M49</f>
        <v>0</v>
      </c>
      <c r="D49" s="58">
        <f>交際費入力シート!L49</f>
        <v>0</v>
      </c>
      <c r="E49" s="59">
        <f>交際費入力シート!D49</f>
        <v>0</v>
      </c>
      <c r="F49" s="62"/>
      <c r="G49" s="65"/>
    </row>
    <row r="50" spans="1:7" ht="50" hidden="1" customHeight="1">
      <c r="A50" s="55">
        <f>SUBTOTAL(3,B$3:B50)</f>
        <v>24</v>
      </c>
      <c r="B50" s="57">
        <f>交際費入力シート!K50</f>
        <v>0</v>
      </c>
      <c r="C50" s="55">
        <f>交際費入力シート!M50</f>
        <v>0</v>
      </c>
      <c r="D50" s="58">
        <f>交際費入力シート!L50</f>
        <v>0</v>
      </c>
      <c r="E50" s="59">
        <f>交際費入力シート!D50</f>
        <v>0</v>
      </c>
      <c r="F50" s="62"/>
      <c r="G50" s="65"/>
    </row>
    <row r="51" spans="1:7" ht="50" hidden="1" customHeight="1">
      <c r="A51" s="55">
        <f>SUBTOTAL(3,B$3:B51)</f>
        <v>24</v>
      </c>
      <c r="B51" s="57">
        <f>交際費入力シート!K51</f>
        <v>0</v>
      </c>
      <c r="C51" s="55">
        <f>交際費入力シート!M51</f>
        <v>0</v>
      </c>
      <c r="D51" s="58">
        <f>交際費入力シート!L51</f>
        <v>0</v>
      </c>
      <c r="E51" s="59">
        <f>交際費入力シート!D51</f>
        <v>0</v>
      </c>
      <c r="F51" s="62"/>
      <c r="G51" s="65"/>
    </row>
    <row r="52" spans="1:7" ht="50" hidden="1" customHeight="1">
      <c r="A52" s="55">
        <f>SUBTOTAL(3,B$3:B52)</f>
        <v>24</v>
      </c>
      <c r="B52" s="57">
        <f>交際費入力シート!K52</f>
        <v>0</v>
      </c>
      <c r="C52" s="55">
        <f>交際費入力シート!M52</f>
        <v>0</v>
      </c>
      <c r="D52" s="58">
        <f>交際費入力シート!L52</f>
        <v>0</v>
      </c>
      <c r="E52" s="59">
        <f>交際費入力シート!D52</f>
        <v>0</v>
      </c>
      <c r="F52" s="62"/>
      <c r="G52" s="65"/>
    </row>
    <row r="53" spans="1:7" ht="50" hidden="1" customHeight="1">
      <c r="A53" s="55">
        <f>SUBTOTAL(3,B$3:B53)</f>
        <v>24</v>
      </c>
      <c r="B53" s="57">
        <f>交際費入力シート!K53</f>
        <v>0</v>
      </c>
      <c r="C53" s="55">
        <f>交際費入力シート!M53</f>
        <v>0</v>
      </c>
      <c r="D53" s="58">
        <f>交際費入力シート!L53</f>
        <v>0</v>
      </c>
      <c r="E53" s="59">
        <f>交際費入力シート!D53</f>
        <v>0</v>
      </c>
      <c r="F53" s="62"/>
      <c r="G53" s="65"/>
    </row>
    <row r="54" spans="1:7" ht="50" hidden="1" customHeight="1">
      <c r="A54" s="55">
        <f>SUBTOTAL(3,B$3:B54)</f>
        <v>24</v>
      </c>
      <c r="B54" s="57">
        <f>交際費入力シート!K54</f>
        <v>0</v>
      </c>
      <c r="C54" s="55">
        <f>交際費入力シート!M54</f>
        <v>0</v>
      </c>
      <c r="D54" s="58">
        <f>交際費入力シート!L54</f>
        <v>0</v>
      </c>
      <c r="E54" s="59">
        <f>交際費入力シート!D54</f>
        <v>0</v>
      </c>
      <c r="F54" s="62"/>
      <c r="G54" s="65"/>
    </row>
    <row r="55" spans="1:7" ht="50" hidden="1" customHeight="1">
      <c r="A55" s="55">
        <f>SUBTOTAL(3,B$3:B55)</f>
        <v>24</v>
      </c>
      <c r="B55" s="57">
        <f>交際費入力シート!K55</f>
        <v>0</v>
      </c>
      <c r="C55" s="55">
        <f>交際費入力シート!M55</f>
        <v>0</v>
      </c>
      <c r="D55" s="58">
        <f>交際費入力シート!L55</f>
        <v>0</v>
      </c>
      <c r="E55" s="59">
        <f>交際費入力シート!D55</f>
        <v>0</v>
      </c>
      <c r="F55" s="62"/>
      <c r="G55" s="65"/>
    </row>
    <row r="56" spans="1:7" ht="50" hidden="1" customHeight="1">
      <c r="A56" s="55">
        <f>SUBTOTAL(3,B$3:B56)</f>
        <v>24</v>
      </c>
      <c r="B56" s="57">
        <f>交際費入力シート!K56</f>
        <v>0</v>
      </c>
      <c r="C56" s="55">
        <f>交際費入力シート!M56</f>
        <v>0</v>
      </c>
      <c r="D56" s="58">
        <f>交際費入力シート!L56</f>
        <v>0</v>
      </c>
      <c r="E56" s="59">
        <f>交際費入力シート!D56</f>
        <v>0</v>
      </c>
      <c r="F56" s="62"/>
      <c r="G56" s="65"/>
    </row>
    <row r="57" spans="1:7" ht="50" hidden="1" customHeight="1">
      <c r="A57" s="55">
        <f>SUBTOTAL(3,B$3:B57)</f>
        <v>24</v>
      </c>
      <c r="B57" s="57">
        <f>交際費入力シート!K57</f>
        <v>0</v>
      </c>
      <c r="C57" s="55">
        <f>交際費入力シート!M57</f>
        <v>0</v>
      </c>
      <c r="D57" s="58">
        <f>交際費入力シート!L57</f>
        <v>0</v>
      </c>
      <c r="E57" s="59">
        <f>交際費入力シート!D57</f>
        <v>0</v>
      </c>
      <c r="F57" s="62"/>
      <c r="G57" s="65"/>
    </row>
    <row r="58" spans="1:7" ht="50" hidden="1" customHeight="1">
      <c r="A58" s="55">
        <f>SUBTOTAL(3,B$3:B58)</f>
        <v>24</v>
      </c>
      <c r="B58" s="57">
        <f>交際費入力シート!K58</f>
        <v>0</v>
      </c>
      <c r="C58" s="55">
        <f>交際費入力シート!M58</f>
        <v>0</v>
      </c>
      <c r="D58" s="58">
        <f>交際費入力シート!L58</f>
        <v>0</v>
      </c>
      <c r="E58" s="59">
        <f>交際費入力シート!D58</f>
        <v>0</v>
      </c>
      <c r="F58" s="62"/>
      <c r="G58" s="65"/>
    </row>
    <row r="59" spans="1:7" ht="50" hidden="1" customHeight="1">
      <c r="A59" s="55">
        <f>SUBTOTAL(3,B$3:B59)</f>
        <v>24</v>
      </c>
      <c r="B59" s="57">
        <f>交際費入力シート!K59</f>
        <v>0</v>
      </c>
      <c r="C59" s="55">
        <f>交際費入力シート!M59</f>
        <v>0</v>
      </c>
      <c r="D59" s="58">
        <f>交際費入力シート!L59</f>
        <v>0</v>
      </c>
      <c r="E59" s="59">
        <f>交際費入力シート!D59</f>
        <v>0</v>
      </c>
      <c r="F59" s="62"/>
      <c r="G59" s="65"/>
    </row>
    <row r="60" spans="1:7" ht="50" hidden="1" customHeight="1">
      <c r="A60" s="55">
        <f>SUBTOTAL(3,B$3:B60)</f>
        <v>24</v>
      </c>
      <c r="B60" s="57">
        <f>交際費入力シート!K60</f>
        <v>0</v>
      </c>
      <c r="C60" s="55">
        <f>交際費入力シート!M60</f>
        <v>0</v>
      </c>
      <c r="D60" s="58">
        <f>交際費入力シート!L60</f>
        <v>0</v>
      </c>
      <c r="E60" s="59">
        <f>交際費入力シート!D60</f>
        <v>0</v>
      </c>
      <c r="F60" s="62"/>
      <c r="G60" s="65"/>
    </row>
    <row r="61" spans="1:7" ht="50" hidden="1" customHeight="1">
      <c r="A61" s="55">
        <f>SUBTOTAL(3,B$3:B61)</f>
        <v>24</v>
      </c>
      <c r="B61" s="57">
        <f>交際費入力シート!K61</f>
        <v>0</v>
      </c>
      <c r="C61" s="55">
        <f>交際費入力シート!M61</f>
        <v>0</v>
      </c>
      <c r="D61" s="58">
        <f>交際費入力シート!L61</f>
        <v>0</v>
      </c>
      <c r="E61" s="59">
        <f>交際費入力シート!D61</f>
        <v>0</v>
      </c>
      <c r="F61" s="62"/>
      <c r="G61" s="65"/>
    </row>
    <row r="62" spans="1:7" ht="50" hidden="1" customHeight="1">
      <c r="A62" s="55">
        <f>SUBTOTAL(3,B$3:B62)</f>
        <v>24</v>
      </c>
      <c r="B62" s="57">
        <f>交際費入力シート!K62</f>
        <v>0</v>
      </c>
      <c r="C62" s="55">
        <f>交際費入力シート!M62</f>
        <v>0</v>
      </c>
      <c r="D62" s="58">
        <f>交際費入力シート!L62</f>
        <v>0</v>
      </c>
      <c r="E62" s="59">
        <f>交際費入力シート!D62</f>
        <v>0</v>
      </c>
      <c r="F62" s="62"/>
      <c r="G62" s="65"/>
    </row>
    <row r="63" spans="1:7" ht="50" hidden="1" customHeight="1">
      <c r="A63" s="55">
        <f>SUBTOTAL(3,B$3:B63)</f>
        <v>24</v>
      </c>
      <c r="B63" s="57">
        <f>交際費入力シート!K63</f>
        <v>0</v>
      </c>
      <c r="C63" s="55">
        <f>交際費入力シート!M63</f>
        <v>0</v>
      </c>
      <c r="D63" s="58">
        <f>交際費入力シート!L63</f>
        <v>0</v>
      </c>
      <c r="E63" s="59">
        <f>交際費入力シート!D63</f>
        <v>0</v>
      </c>
      <c r="F63" s="62"/>
      <c r="G63" s="65"/>
    </row>
    <row r="64" spans="1:7" ht="50" hidden="1" customHeight="1">
      <c r="A64" s="55">
        <f>SUBTOTAL(3,B$3:B64)</f>
        <v>24</v>
      </c>
      <c r="B64" s="57">
        <f>交際費入力シート!K64</f>
        <v>0</v>
      </c>
      <c r="C64" s="55">
        <f>交際費入力シート!M64</f>
        <v>0</v>
      </c>
      <c r="D64" s="58">
        <f>交際費入力シート!L64</f>
        <v>0</v>
      </c>
      <c r="E64" s="59">
        <f>交際費入力シート!D64</f>
        <v>0</v>
      </c>
      <c r="F64" s="62"/>
      <c r="G64" s="65"/>
    </row>
    <row r="65" spans="1:7" ht="50" hidden="1" customHeight="1">
      <c r="A65" s="55">
        <f>SUBTOTAL(3,B$3:B65)</f>
        <v>24</v>
      </c>
      <c r="B65" s="57">
        <f>交際費入力シート!K65</f>
        <v>0</v>
      </c>
      <c r="C65" s="55">
        <f>交際費入力シート!M65</f>
        <v>0</v>
      </c>
      <c r="D65" s="58">
        <f>交際費入力シート!L65</f>
        <v>0</v>
      </c>
      <c r="E65" s="59">
        <f>交際費入力シート!D65</f>
        <v>0</v>
      </c>
      <c r="F65" s="62"/>
      <c r="G65" s="65"/>
    </row>
    <row r="66" spans="1:7" ht="50" hidden="1" customHeight="1">
      <c r="A66" s="55">
        <f>SUBTOTAL(3,B$3:B66)</f>
        <v>24</v>
      </c>
      <c r="B66" s="57">
        <f>交際費入力シート!K66</f>
        <v>0</v>
      </c>
      <c r="C66" s="55">
        <f>交際費入力シート!M66</f>
        <v>0</v>
      </c>
      <c r="D66" s="58">
        <f>交際費入力シート!L66</f>
        <v>0</v>
      </c>
      <c r="E66" s="59">
        <f>交際費入力シート!D66</f>
        <v>0</v>
      </c>
      <c r="F66" s="62"/>
      <c r="G66" s="65"/>
    </row>
    <row r="67" spans="1:7" ht="50" hidden="1" customHeight="1">
      <c r="A67" s="55">
        <f>SUBTOTAL(3,B$3:B67)</f>
        <v>24</v>
      </c>
      <c r="B67" s="57">
        <f>交際費入力シート!K67</f>
        <v>0</v>
      </c>
      <c r="C67" s="55">
        <f>交際費入力シート!M67</f>
        <v>0</v>
      </c>
      <c r="D67" s="58">
        <f>交際費入力シート!L67</f>
        <v>0</v>
      </c>
      <c r="E67" s="59">
        <f>交際費入力シート!D67</f>
        <v>0</v>
      </c>
      <c r="F67" s="62"/>
      <c r="G67" s="65"/>
    </row>
    <row r="68" spans="1:7" ht="50" hidden="1" customHeight="1">
      <c r="A68" s="55">
        <f>SUBTOTAL(3,B$3:B68)</f>
        <v>24</v>
      </c>
      <c r="B68" s="57">
        <f>交際費入力シート!K68</f>
        <v>0</v>
      </c>
      <c r="C68" s="55">
        <f>交際費入力シート!M68</f>
        <v>0</v>
      </c>
      <c r="D68" s="58">
        <f>交際費入力シート!L68</f>
        <v>0</v>
      </c>
      <c r="E68" s="59">
        <f>交際費入力シート!D68</f>
        <v>0</v>
      </c>
      <c r="F68" s="62"/>
      <c r="G68" s="65"/>
    </row>
    <row r="69" spans="1:7" ht="50" hidden="1" customHeight="1">
      <c r="A69" s="55">
        <f>SUBTOTAL(3,B$3:B69)</f>
        <v>24</v>
      </c>
      <c r="B69" s="57">
        <f>交際費入力シート!K69</f>
        <v>0</v>
      </c>
      <c r="C69" s="55">
        <f>交際費入力シート!M69</f>
        <v>0</v>
      </c>
      <c r="D69" s="58">
        <f>交際費入力シート!L69</f>
        <v>0</v>
      </c>
      <c r="E69" s="59">
        <f>交際費入力シート!D69</f>
        <v>0</v>
      </c>
      <c r="F69" s="62"/>
      <c r="G69" s="65"/>
    </row>
    <row r="70" spans="1:7" ht="50" hidden="1" customHeight="1">
      <c r="A70" s="55">
        <f>SUBTOTAL(3,B$3:B70)</f>
        <v>24</v>
      </c>
      <c r="B70" s="57">
        <f>交際費入力シート!K70</f>
        <v>0</v>
      </c>
      <c r="C70" s="55">
        <f>交際費入力シート!M70</f>
        <v>0</v>
      </c>
      <c r="D70" s="58">
        <f>交際費入力シート!L70</f>
        <v>0</v>
      </c>
      <c r="E70" s="59">
        <f>交際費入力シート!D70</f>
        <v>0</v>
      </c>
      <c r="F70" s="62"/>
      <c r="G70" s="65"/>
    </row>
    <row r="71" spans="1:7" ht="50" hidden="1" customHeight="1">
      <c r="A71" s="55">
        <f>SUBTOTAL(3,B$3:B71)</f>
        <v>24</v>
      </c>
      <c r="B71" s="57">
        <f>交際費入力シート!K71</f>
        <v>0</v>
      </c>
      <c r="C71" s="55">
        <f>交際費入力シート!M71</f>
        <v>0</v>
      </c>
      <c r="D71" s="58">
        <f>交際費入力シート!L71</f>
        <v>0</v>
      </c>
      <c r="E71" s="59">
        <f>交際費入力シート!D71</f>
        <v>0</v>
      </c>
      <c r="F71" s="62"/>
      <c r="G71" s="65"/>
    </row>
    <row r="72" spans="1:7" ht="50" hidden="1" customHeight="1">
      <c r="A72" s="55">
        <f>SUBTOTAL(3,B$3:B72)</f>
        <v>24</v>
      </c>
      <c r="B72" s="57">
        <f>交際費入力シート!K72</f>
        <v>0</v>
      </c>
      <c r="C72" s="55">
        <f>交際費入力シート!M72</f>
        <v>0</v>
      </c>
      <c r="D72" s="58">
        <f>交際費入力シート!L72</f>
        <v>0</v>
      </c>
      <c r="E72" s="59">
        <f>交際費入力シート!D72</f>
        <v>0</v>
      </c>
      <c r="F72" s="62"/>
      <c r="G72" s="65"/>
    </row>
    <row r="73" spans="1:7" ht="50" hidden="1" customHeight="1">
      <c r="A73" s="55">
        <f>SUBTOTAL(3,B$3:B73)</f>
        <v>24</v>
      </c>
      <c r="B73" s="57">
        <f>交際費入力シート!K73</f>
        <v>0</v>
      </c>
      <c r="C73" s="55">
        <f>交際費入力シート!M73</f>
        <v>0</v>
      </c>
      <c r="D73" s="58">
        <f>交際費入力シート!L73</f>
        <v>0</v>
      </c>
      <c r="E73" s="59">
        <f>交際費入力シート!D73</f>
        <v>0</v>
      </c>
      <c r="F73" s="62"/>
      <c r="G73" s="65"/>
    </row>
    <row r="74" spans="1:7" ht="50" hidden="1" customHeight="1">
      <c r="A74" s="55">
        <f>SUBTOTAL(3,B$3:B74)</f>
        <v>24</v>
      </c>
      <c r="B74" s="57">
        <f>交際費入力シート!K74</f>
        <v>0</v>
      </c>
      <c r="C74" s="55">
        <f>交際費入力シート!M74</f>
        <v>0</v>
      </c>
      <c r="D74" s="58">
        <f>交際費入力シート!L74</f>
        <v>0</v>
      </c>
      <c r="E74" s="59">
        <f>交際費入力シート!D74</f>
        <v>0</v>
      </c>
      <c r="F74" s="62"/>
      <c r="G74" s="65"/>
    </row>
    <row r="75" spans="1:7" ht="50" hidden="1" customHeight="1">
      <c r="A75" s="55">
        <f>SUBTOTAL(3,B$3:B75)</f>
        <v>24</v>
      </c>
      <c r="B75" s="57">
        <f>交際費入力シート!K75</f>
        <v>0</v>
      </c>
      <c r="C75" s="55">
        <f>交際費入力シート!M75</f>
        <v>0</v>
      </c>
      <c r="D75" s="58">
        <f>交際費入力シート!L75</f>
        <v>0</v>
      </c>
      <c r="E75" s="59">
        <f>交際費入力シート!D75</f>
        <v>0</v>
      </c>
      <c r="F75" s="62"/>
      <c r="G75" s="65"/>
    </row>
    <row r="76" spans="1:7" ht="50" hidden="1" customHeight="1">
      <c r="A76" s="55">
        <f>SUBTOTAL(3,B$3:B76)</f>
        <v>24</v>
      </c>
      <c r="B76" s="57">
        <f>交際費入力シート!K76</f>
        <v>0</v>
      </c>
      <c r="C76" s="55">
        <f>交際費入力シート!M76</f>
        <v>0</v>
      </c>
      <c r="D76" s="58">
        <f>交際費入力シート!L76</f>
        <v>0</v>
      </c>
      <c r="E76" s="59">
        <f>交際費入力シート!D76</f>
        <v>0</v>
      </c>
      <c r="F76" s="62"/>
      <c r="G76" s="65"/>
    </row>
    <row r="77" spans="1:7" ht="50" hidden="1" customHeight="1">
      <c r="A77" s="55">
        <f>SUBTOTAL(3,B$3:B77)</f>
        <v>24</v>
      </c>
      <c r="B77" s="57">
        <f>交際費入力シート!K77</f>
        <v>0</v>
      </c>
      <c r="C77" s="55">
        <f>交際費入力シート!M77</f>
        <v>0</v>
      </c>
      <c r="D77" s="58">
        <f>交際費入力シート!L77</f>
        <v>0</v>
      </c>
      <c r="E77" s="59">
        <f>交際費入力シート!D77</f>
        <v>0</v>
      </c>
      <c r="F77" s="62"/>
      <c r="G77" s="65"/>
    </row>
    <row r="78" spans="1:7" ht="50" hidden="1" customHeight="1">
      <c r="A78" s="55">
        <f>SUBTOTAL(3,B$3:B78)</f>
        <v>24</v>
      </c>
      <c r="B78" s="57">
        <f>交際費入力シート!K78</f>
        <v>0</v>
      </c>
      <c r="C78" s="55">
        <f>交際費入力シート!M78</f>
        <v>0</v>
      </c>
      <c r="D78" s="58">
        <f>交際費入力シート!L78</f>
        <v>0</v>
      </c>
      <c r="E78" s="59">
        <f>交際費入力シート!D78</f>
        <v>0</v>
      </c>
      <c r="F78" s="62"/>
      <c r="G78" s="65"/>
    </row>
    <row r="79" spans="1:7" ht="50" hidden="1" customHeight="1">
      <c r="A79" s="55">
        <f>SUBTOTAL(3,B$3:B79)</f>
        <v>24</v>
      </c>
      <c r="B79" s="57">
        <f>交際費入力シート!K79</f>
        <v>0</v>
      </c>
      <c r="C79" s="55">
        <f>交際費入力シート!M79</f>
        <v>0</v>
      </c>
      <c r="D79" s="58">
        <f>交際費入力シート!L79</f>
        <v>0</v>
      </c>
      <c r="E79" s="59">
        <f>交際費入力シート!D79</f>
        <v>0</v>
      </c>
      <c r="F79" s="62"/>
      <c r="G79" s="65"/>
    </row>
    <row r="80" spans="1:7" ht="50" hidden="1" customHeight="1">
      <c r="A80" s="55">
        <f>SUBTOTAL(3,B$3:B80)</f>
        <v>24</v>
      </c>
      <c r="B80" s="57">
        <f>交際費入力シート!K80</f>
        <v>0</v>
      </c>
      <c r="C80" s="55">
        <f>交際費入力シート!M80</f>
        <v>0</v>
      </c>
      <c r="D80" s="58">
        <f>交際費入力シート!L80</f>
        <v>0</v>
      </c>
      <c r="E80" s="59">
        <f>交際費入力シート!D80</f>
        <v>0</v>
      </c>
      <c r="F80" s="62"/>
      <c r="G80" s="65"/>
    </row>
    <row r="81" spans="1:7" ht="50" hidden="1" customHeight="1">
      <c r="A81" s="55">
        <f>SUBTOTAL(3,B$3:B81)</f>
        <v>24</v>
      </c>
      <c r="B81" s="57">
        <f>交際費入力シート!K81</f>
        <v>0</v>
      </c>
      <c r="C81" s="55">
        <f>交際費入力シート!M81</f>
        <v>0</v>
      </c>
      <c r="D81" s="58">
        <f>交際費入力シート!L81</f>
        <v>0</v>
      </c>
      <c r="E81" s="59">
        <f>交際費入力シート!D81</f>
        <v>0</v>
      </c>
      <c r="F81" s="62"/>
      <c r="G81" s="65"/>
    </row>
    <row r="82" spans="1:7" ht="50" hidden="1" customHeight="1">
      <c r="A82" s="55">
        <f>SUBTOTAL(3,B$3:B82)</f>
        <v>24</v>
      </c>
      <c r="B82" s="57">
        <f>交際費入力シート!K82</f>
        <v>0</v>
      </c>
      <c r="C82" s="55">
        <f>交際費入力シート!M82</f>
        <v>0</v>
      </c>
      <c r="D82" s="58">
        <f>交際費入力シート!L82</f>
        <v>0</v>
      </c>
      <c r="E82" s="59">
        <f>交際費入力シート!D82</f>
        <v>0</v>
      </c>
      <c r="F82" s="62"/>
      <c r="G82" s="65"/>
    </row>
    <row r="83" spans="1:7" ht="50" hidden="1" customHeight="1">
      <c r="A83" s="55">
        <f>SUBTOTAL(3,B$3:B83)</f>
        <v>24</v>
      </c>
      <c r="B83" s="57">
        <f>交際費入力シート!K83</f>
        <v>0</v>
      </c>
      <c r="C83" s="55">
        <f>交際費入力シート!M83</f>
        <v>0</v>
      </c>
      <c r="D83" s="58">
        <f>交際費入力シート!L83</f>
        <v>0</v>
      </c>
      <c r="E83" s="59">
        <f>交際費入力シート!D83</f>
        <v>0</v>
      </c>
      <c r="F83" s="62"/>
      <c r="G83" s="65"/>
    </row>
    <row r="84" spans="1:7" ht="50" hidden="1" customHeight="1">
      <c r="A84" s="55">
        <f>SUBTOTAL(3,B$3:B84)</f>
        <v>24</v>
      </c>
      <c r="B84" s="57">
        <f>交際費入力シート!K84</f>
        <v>0</v>
      </c>
      <c r="C84" s="55">
        <f>交際費入力シート!M84</f>
        <v>0</v>
      </c>
      <c r="D84" s="58">
        <f>交際費入力シート!L84</f>
        <v>0</v>
      </c>
      <c r="E84" s="59">
        <f>交際費入力シート!D84</f>
        <v>0</v>
      </c>
      <c r="F84" s="62"/>
      <c r="G84" s="65"/>
    </row>
    <row r="85" spans="1:7" ht="50" hidden="1" customHeight="1">
      <c r="A85" s="55">
        <f>SUBTOTAL(3,B$3:B85)</f>
        <v>24</v>
      </c>
      <c r="B85" s="57">
        <f>交際費入力シート!K85</f>
        <v>0</v>
      </c>
      <c r="C85" s="55">
        <f>交際費入力シート!M85</f>
        <v>0</v>
      </c>
      <c r="D85" s="58">
        <f>交際費入力シート!L85</f>
        <v>0</v>
      </c>
      <c r="E85" s="59">
        <f>交際費入力シート!D85</f>
        <v>0</v>
      </c>
      <c r="F85" s="62"/>
      <c r="G85" s="65"/>
    </row>
    <row r="86" spans="1:7" ht="50" hidden="1" customHeight="1">
      <c r="A86" s="55">
        <f>SUBTOTAL(3,B$3:B86)</f>
        <v>24</v>
      </c>
      <c r="B86" s="57">
        <f>交際費入力シート!K86</f>
        <v>0</v>
      </c>
      <c r="C86" s="55">
        <f>交際費入力シート!M86</f>
        <v>0</v>
      </c>
      <c r="D86" s="58">
        <f>交際費入力シート!L86</f>
        <v>0</v>
      </c>
      <c r="E86" s="59">
        <f>交際費入力シート!D86</f>
        <v>0</v>
      </c>
      <c r="F86" s="62"/>
      <c r="G86" s="65"/>
    </row>
    <row r="87" spans="1:7" ht="50" hidden="1" customHeight="1">
      <c r="A87" s="55">
        <f>SUBTOTAL(3,B$3:B87)</f>
        <v>24</v>
      </c>
      <c r="B87" s="57">
        <f>交際費入力シート!K87</f>
        <v>0</v>
      </c>
      <c r="C87" s="55">
        <f>交際費入力シート!M87</f>
        <v>0</v>
      </c>
      <c r="D87" s="58">
        <f>交際費入力シート!L87</f>
        <v>0</v>
      </c>
      <c r="E87" s="59">
        <f>交際費入力シート!D87</f>
        <v>0</v>
      </c>
      <c r="F87" s="62"/>
      <c r="G87" s="65"/>
    </row>
    <row r="88" spans="1:7" ht="50" hidden="1" customHeight="1">
      <c r="A88" s="55">
        <f>SUBTOTAL(3,B$3:B88)</f>
        <v>24</v>
      </c>
      <c r="B88" s="57">
        <f>交際費入力シート!K88</f>
        <v>0</v>
      </c>
      <c r="C88" s="55">
        <f>交際費入力シート!M88</f>
        <v>0</v>
      </c>
      <c r="D88" s="58">
        <f>交際費入力シート!L88</f>
        <v>0</v>
      </c>
      <c r="E88" s="59">
        <f>交際費入力シート!D88</f>
        <v>0</v>
      </c>
      <c r="F88" s="62"/>
      <c r="G88" s="65"/>
    </row>
    <row r="89" spans="1:7" ht="50" hidden="1" customHeight="1">
      <c r="A89" s="55">
        <f>SUBTOTAL(3,B$3:B89)</f>
        <v>24</v>
      </c>
      <c r="B89" s="57">
        <f>交際費入力シート!K89</f>
        <v>0</v>
      </c>
      <c r="C89" s="55">
        <f>交際費入力シート!M89</f>
        <v>0</v>
      </c>
      <c r="D89" s="58">
        <f>交際費入力シート!L89</f>
        <v>0</v>
      </c>
      <c r="E89" s="59">
        <f>交際費入力シート!D89</f>
        <v>0</v>
      </c>
      <c r="F89" s="62"/>
      <c r="G89" s="65"/>
    </row>
    <row r="90" spans="1:7" ht="50" hidden="1" customHeight="1">
      <c r="A90" s="55">
        <f>SUBTOTAL(3,B$3:B90)</f>
        <v>24</v>
      </c>
      <c r="B90" s="57">
        <f>交際費入力シート!K90</f>
        <v>0</v>
      </c>
      <c r="C90" s="55">
        <f>交際費入力シート!M90</f>
        <v>0</v>
      </c>
      <c r="D90" s="58">
        <f>交際費入力シート!L90</f>
        <v>0</v>
      </c>
      <c r="E90" s="59">
        <f>交際費入力シート!D90</f>
        <v>0</v>
      </c>
      <c r="F90" s="62"/>
      <c r="G90" s="65"/>
    </row>
    <row r="91" spans="1:7" ht="50" hidden="1" customHeight="1">
      <c r="A91" s="55">
        <f>SUBTOTAL(3,B$3:B91)</f>
        <v>24</v>
      </c>
      <c r="B91" s="57">
        <f>交際費入力シート!K91</f>
        <v>0</v>
      </c>
      <c r="C91" s="55">
        <f>交際費入力シート!M91</f>
        <v>0</v>
      </c>
      <c r="D91" s="58">
        <f>交際費入力シート!L91</f>
        <v>0</v>
      </c>
      <c r="E91" s="59">
        <f>交際費入力シート!D91</f>
        <v>0</v>
      </c>
      <c r="F91" s="62"/>
      <c r="G91" s="65"/>
    </row>
    <row r="92" spans="1:7" ht="50" hidden="1" customHeight="1">
      <c r="A92" s="55">
        <f>SUBTOTAL(3,B$3:B92)</f>
        <v>24</v>
      </c>
      <c r="B92" s="57">
        <f>交際費入力シート!K92</f>
        <v>0</v>
      </c>
      <c r="C92" s="55">
        <f>交際費入力シート!M92</f>
        <v>0</v>
      </c>
      <c r="D92" s="58">
        <f>交際費入力シート!L92</f>
        <v>0</v>
      </c>
      <c r="E92" s="59">
        <f>交際費入力シート!D92</f>
        <v>0</v>
      </c>
      <c r="F92" s="62"/>
      <c r="G92" s="65"/>
    </row>
    <row r="93" spans="1:7" ht="50" hidden="1" customHeight="1">
      <c r="A93" s="55">
        <f>SUBTOTAL(3,B$3:B93)</f>
        <v>24</v>
      </c>
      <c r="B93" s="57">
        <f>交際費入力シート!K93</f>
        <v>0</v>
      </c>
      <c r="C93" s="55">
        <f>交際費入力シート!M93</f>
        <v>0</v>
      </c>
      <c r="D93" s="58">
        <f>交際費入力シート!L93</f>
        <v>0</v>
      </c>
      <c r="E93" s="59">
        <f>交際費入力シート!D93</f>
        <v>0</v>
      </c>
      <c r="F93" s="62"/>
      <c r="G93" s="65"/>
    </row>
    <row r="94" spans="1:7" ht="50" hidden="1" customHeight="1">
      <c r="A94" s="55">
        <f>SUBTOTAL(3,B$3:B94)</f>
        <v>24</v>
      </c>
      <c r="B94" s="57">
        <f>交際費入力シート!K94</f>
        <v>0</v>
      </c>
      <c r="C94" s="55">
        <f>交際費入力シート!M94</f>
        <v>0</v>
      </c>
      <c r="D94" s="58">
        <f>交際費入力シート!L94</f>
        <v>0</v>
      </c>
      <c r="E94" s="59">
        <f>交際費入力シート!D94</f>
        <v>0</v>
      </c>
      <c r="F94" s="62"/>
      <c r="G94" s="65"/>
    </row>
    <row r="95" spans="1:7" ht="50" hidden="1" customHeight="1">
      <c r="A95" s="55">
        <f>SUBTOTAL(3,B$3:B95)</f>
        <v>24</v>
      </c>
      <c r="B95" s="57">
        <f>交際費入力シート!K95</f>
        <v>0</v>
      </c>
      <c r="C95" s="55">
        <f>交際費入力シート!M95</f>
        <v>0</v>
      </c>
      <c r="D95" s="58">
        <f>交際費入力シート!L95</f>
        <v>0</v>
      </c>
      <c r="E95" s="59">
        <f>交際費入力シート!D95</f>
        <v>0</v>
      </c>
      <c r="F95" s="62"/>
      <c r="G95" s="65"/>
    </row>
    <row r="96" spans="1:7" ht="50" hidden="1" customHeight="1">
      <c r="A96" s="55">
        <f>SUBTOTAL(3,B$3:B96)</f>
        <v>24</v>
      </c>
      <c r="B96" s="57">
        <f>交際費入力シート!K96</f>
        <v>0</v>
      </c>
      <c r="C96" s="55">
        <f>交際費入力シート!M96</f>
        <v>0</v>
      </c>
      <c r="D96" s="58">
        <f>交際費入力シート!L96</f>
        <v>0</v>
      </c>
      <c r="E96" s="59">
        <f>交際費入力シート!D96</f>
        <v>0</v>
      </c>
      <c r="F96" s="62"/>
      <c r="G96" s="65"/>
    </row>
    <row r="97" spans="1:7" ht="50" hidden="1" customHeight="1">
      <c r="A97" s="55">
        <f>SUBTOTAL(3,B$3:B97)</f>
        <v>24</v>
      </c>
      <c r="B97" s="57">
        <f>交際費入力シート!K97</f>
        <v>0</v>
      </c>
      <c r="C97" s="55">
        <f>交際費入力シート!M97</f>
        <v>0</v>
      </c>
      <c r="D97" s="58">
        <f>交際費入力シート!L97</f>
        <v>0</v>
      </c>
      <c r="E97" s="59">
        <f>交際費入力シート!D97</f>
        <v>0</v>
      </c>
      <c r="F97" s="62"/>
      <c r="G97" s="65"/>
    </row>
    <row r="98" spans="1:7" ht="50" hidden="1" customHeight="1">
      <c r="A98" s="55">
        <f>SUBTOTAL(3,B$3:B98)</f>
        <v>24</v>
      </c>
      <c r="B98" s="57">
        <f>交際費入力シート!K98</f>
        <v>0</v>
      </c>
      <c r="C98" s="55">
        <f>交際費入力シート!M98</f>
        <v>0</v>
      </c>
      <c r="D98" s="58">
        <f>交際費入力シート!L98</f>
        <v>0</v>
      </c>
      <c r="E98" s="59">
        <f>交際費入力シート!D98</f>
        <v>0</v>
      </c>
      <c r="F98" s="62"/>
      <c r="G98" s="65"/>
    </row>
    <row r="99" spans="1:7" ht="50" hidden="1" customHeight="1">
      <c r="A99" s="55">
        <f>SUBTOTAL(3,B$3:B99)</f>
        <v>24</v>
      </c>
      <c r="B99" s="57">
        <f>交際費入力シート!K99</f>
        <v>0</v>
      </c>
      <c r="C99" s="55">
        <f>交際費入力シート!M99</f>
        <v>0</v>
      </c>
      <c r="D99" s="58">
        <f>交際費入力シート!L99</f>
        <v>0</v>
      </c>
      <c r="E99" s="59">
        <f>交際費入力シート!D99</f>
        <v>0</v>
      </c>
      <c r="F99" s="62"/>
      <c r="G99" s="65"/>
    </row>
    <row r="100" spans="1:7" ht="50" hidden="1" customHeight="1">
      <c r="A100" s="55">
        <f>SUBTOTAL(3,B$3:B100)</f>
        <v>24</v>
      </c>
      <c r="B100" s="57">
        <f>交際費入力シート!K100</f>
        <v>0</v>
      </c>
      <c r="C100" s="55">
        <f>交際費入力シート!M100</f>
        <v>0</v>
      </c>
      <c r="D100" s="58">
        <f>交際費入力シート!L100</f>
        <v>0</v>
      </c>
      <c r="E100" s="59">
        <f>交際費入力シート!D100</f>
        <v>0</v>
      </c>
      <c r="F100" s="62"/>
      <c r="G100" s="65"/>
    </row>
    <row r="101" spans="1:7" ht="50" hidden="1" customHeight="1">
      <c r="A101" s="55">
        <f>SUBTOTAL(3,B$3:B101)</f>
        <v>24</v>
      </c>
      <c r="B101" s="57">
        <f>交際費入力シート!K101</f>
        <v>0</v>
      </c>
      <c r="C101" s="55">
        <f>交際費入力シート!M101</f>
        <v>0</v>
      </c>
      <c r="D101" s="58">
        <f>交際費入力シート!L101</f>
        <v>0</v>
      </c>
      <c r="E101" s="59">
        <f>交際費入力シート!D101</f>
        <v>0</v>
      </c>
      <c r="F101" s="62"/>
      <c r="G101" s="65"/>
    </row>
    <row r="102" spans="1:7" ht="50" hidden="1" customHeight="1">
      <c r="A102" s="55">
        <f>SUBTOTAL(3,B$3:B102)</f>
        <v>24</v>
      </c>
      <c r="B102" s="57">
        <f>交際費入力シート!K102</f>
        <v>0</v>
      </c>
      <c r="C102" s="55">
        <f>交際費入力シート!M102</f>
        <v>0</v>
      </c>
      <c r="D102" s="58">
        <f>交際費入力シート!L102</f>
        <v>0</v>
      </c>
      <c r="E102" s="59">
        <f>交際費入力シート!D102</f>
        <v>0</v>
      </c>
      <c r="F102" s="62"/>
      <c r="G102" s="65"/>
    </row>
    <row r="103" spans="1:7" ht="50" hidden="1" customHeight="1">
      <c r="A103" s="55">
        <f>SUBTOTAL(3,B$3:B103)</f>
        <v>24</v>
      </c>
      <c r="B103" s="57">
        <f>交際費入力シート!K103</f>
        <v>0</v>
      </c>
      <c r="C103" s="55">
        <f>交際費入力シート!M103</f>
        <v>0</v>
      </c>
      <c r="D103" s="58">
        <f>交際費入力シート!L103</f>
        <v>0</v>
      </c>
      <c r="E103" s="59">
        <f>交際費入力シート!D103</f>
        <v>0</v>
      </c>
      <c r="F103" s="62"/>
      <c r="G103" s="65"/>
    </row>
    <row r="104" spans="1:7" ht="50" hidden="1" customHeight="1">
      <c r="A104" s="55">
        <f>SUBTOTAL(3,B$3:B104)</f>
        <v>24</v>
      </c>
      <c r="B104" s="57">
        <f>交際費入力シート!K104</f>
        <v>0</v>
      </c>
      <c r="C104" s="55">
        <f>交際費入力シート!M104</f>
        <v>0</v>
      </c>
      <c r="D104" s="58">
        <f>交際費入力シート!L104</f>
        <v>0</v>
      </c>
      <c r="E104" s="59">
        <f>交際費入力シート!D104</f>
        <v>0</v>
      </c>
      <c r="F104" s="62"/>
      <c r="G104" s="65"/>
    </row>
    <row r="105" spans="1:7" ht="50" hidden="1" customHeight="1">
      <c r="A105" s="55">
        <f>SUBTOTAL(3,B$3:B105)</f>
        <v>24</v>
      </c>
      <c r="B105" s="57">
        <f>交際費入力シート!K105</f>
        <v>0</v>
      </c>
      <c r="C105" s="55">
        <f>交際費入力シート!M105</f>
        <v>0</v>
      </c>
      <c r="D105" s="58">
        <f>交際費入力シート!L105</f>
        <v>0</v>
      </c>
      <c r="E105" s="59">
        <f>交際費入力シート!D105</f>
        <v>0</v>
      </c>
      <c r="F105" s="62"/>
      <c r="G105" s="65"/>
    </row>
    <row r="106" spans="1:7" ht="50" hidden="1" customHeight="1">
      <c r="A106" s="55">
        <f>SUBTOTAL(3,B$3:B106)</f>
        <v>24</v>
      </c>
      <c r="B106" s="57">
        <f>交際費入力シート!K106</f>
        <v>0</v>
      </c>
      <c r="C106" s="55">
        <f>交際費入力シート!M106</f>
        <v>0</v>
      </c>
      <c r="D106" s="58">
        <f>交際費入力シート!L106</f>
        <v>0</v>
      </c>
      <c r="E106" s="59">
        <f>交際費入力シート!D106</f>
        <v>0</v>
      </c>
      <c r="F106" s="62"/>
      <c r="G106" s="65"/>
    </row>
    <row r="107" spans="1:7" ht="50" hidden="1" customHeight="1">
      <c r="A107" s="55">
        <f>SUBTOTAL(3,B$3:B107)</f>
        <v>24</v>
      </c>
      <c r="B107" s="57">
        <f>交際費入力シート!K107</f>
        <v>0</v>
      </c>
      <c r="C107" s="55">
        <f>交際費入力シート!M107</f>
        <v>0</v>
      </c>
      <c r="D107" s="58">
        <f>交際費入力シート!L107</f>
        <v>0</v>
      </c>
      <c r="E107" s="59">
        <f>交際費入力シート!D107</f>
        <v>0</v>
      </c>
      <c r="F107" s="62"/>
      <c r="G107" s="65"/>
    </row>
    <row r="108" spans="1:7" ht="50" hidden="1" customHeight="1">
      <c r="A108" s="55">
        <f>SUBTOTAL(3,B$3:B108)</f>
        <v>24</v>
      </c>
      <c r="B108" s="57">
        <f>交際費入力シート!K108</f>
        <v>0</v>
      </c>
      <c r="C108" s="55">
        <f>交際費入力シート!M108</f>
        <v>0</v>
      </c>
      <c r="D108" s="58">
        <f>交際費入力シート!L108</f>
        <v>0</v>
      </c>
      <c r="E108" s="59">
        <f>交際費入力シート!D108</f>
        <v>0</v>
      </c>
      <c r="F108" s="62"/>
      <c r="G108" s="65"/>
    </row>
    <row r="109" spans="1:7" ht="50" hidden="1" customHeight="1">
      <c r="A109" s="55">
        <f>SUBTOTAL(3,B$3:B109)</f>
        <v>24</v>
      </c>
      <c r="B109" s="57">
        <f>交際費入力シート!K109</f>
        <v>0</v>
      </c>
      <c r="C109" s="55">
        <f>交際費入力シート!M109</f>
        <v>0</v>
      </c>
      <c r="D109" s="58">
        <f>交際費入力シート!L109</f>
        <v>0</v>
      </c>
      <c r="E109" s="59">
        <f>交際費入力シート!D109</f>
        <v>0</v>
      </c>
      <c r="F109" s="62"/>
      <c r="G109" s="65"/>
    </row>
    <row r="110" spans="1:7" ht="50" hidden="1" customHeight="1">
      <c r="A110" s="55">
        <f>SUBTOTAL(3,B$3:B110)</f>
        <v>24</v>
      </c>
      <c r="B110" s="57">
        <f>交際費入力シート!K110</f>
        <v>0</v>
      </c>
      <c r="C110" s="55">
        <f>交際費入力シート!M110</f>
        <v>0</v>
      </c>
      <c r="D110" s="58">
        <f>交際費入力シート!L110</f>
        <v>0</v>
      </c>
      <c r="E110" s="59">
        <f>交際費入力シート!D110</f>
        <v>0</v>
      </c>
      <c r="F110" s="62"/>
      <c r="G110" s="65"/>
    </row>
    <row r="111" spans="1:7" ht="50" hidden="1" customHeight="1">
      <c r="A111" s="55">
        <f>SUBTOTAL(3,B$3:B111)</f>
        <v>24</v>
      </c>
      <c r="B111" s="57">
        <f>交際費入力シート!K111</f>
        <v>0</v>
      </c>
      <c r="C111" s="55">
        <f>交際費入力シート!M111</f>
        <v>0</v>
      </c>
      <c r="D111" s="58">
        <f>交際費入力シート!L111</f>
        <v>0</v>
      </c>
      <c r="E111" s="59">
        <f>交際費入力シート!D111</f>
        <v>0</v>
      </c>
      <c r="F111" s="62"/>
      <c r="G111" s="65"/>
    </row>
    <row r="112" spans="1:7" ht="50" hidden="1" customHeight="1">
      <c r="A112" s="55">
        <f>SUBTOTAL(3,B$3:B112)</f>
        <v>24</v>
      </c>
      <c r="B112" s="57">
        <f>交際費入力シート!K112</f>
        <v>0</v>
      </c>
      <c r="C112" s="55">
        <f>交際費入力シート!M112</f>
        <v>0</v>
      </c>
      <c r="D112" s="58">
        <f>交際費入力シート!L112</f>
        <v>0</v>
      </c>
      <c r="E112" s="59">
        <f>交際費入力シート!D112</f>
        <v>0</v>
      </c>
      <c r="F112" s="62"/>
      <c r="G112" s="65"/>
    </row>
    <row r="113" spans="1:7" ht="50" hidden="1" customHeight="1">
      <c r="A113" s="55">
        <f>SUBTOTAL(3,B$3:B113)</f>
        <v>24</v>
      </c>
      <c r="B113" s="57">
        <f>交際費入力シート!K113</f>
        <v>0</v>
      </c>
      <c r="C113" s="55">
        <f>交際費入力シート!M113</f>
        <v>0</v>
      </c>
      <c r="D113" s="58">
        <f>交際費入力シート!L113</f>
        <v>0</v>
      </c>
      <c r="E113" s="59">
        <f>交際費入力シート!D113</f>
        <v>0</v>
      </c>
      <c r="F113" s="62"/>
      <c r="G113" s="65"/>
    </row>
    <row r="114" spans="1:7" ht="50" hidden="1" customHeight="1">
      <c r="A114" s="55">
        <f>SUBTOTAL(3,B$3:B114)</f>
        <v>24</v>
      </c>
      <c r="B114" s="57">
        <f>交際費入力シート!K114</f>
        <v>0</v>
      </c>
      <c r="C114" s="55">
        <f>交際費入力シート!M114</f>
        <v>0</v>
      </c>
      <c r="D114" s="58">
        <f>交際費入力シート!L114</f>
        <v>0</v>
      </c>
      <c r="E114" s="59">
        <f>交際費入力シート!D114</f>
        <v>0</v>
      </c>
      <c r="F114" s="62"/>
      <c r="G114" s="65"/>
    </row>
    <row r="115" spans="1:7" ht="50" hidden="1" customHeight="1">
      <c r="A115" s="55">
        <f>SUBTOTAL(3,B$3:B115)</f>
        <v>24</v>
      </c>
      <c r="B115" s="57">
        <f>交際費入力シート!K115</f>
        <v>0</v>
      </c>
      <c r="C115" s="55">
        <f>交際費入力シート!M115</f>
        <v>0</v>
      </c>
      <c r="D115" s="58">
        <f>交際費入力シート!L115</f>
        <v>0</v>
      </c>
      <c r="E115" s="59">
        <f>交際費入力シート!D115</f>
        <v>0</v>
      </c>
      <c r="F115" s="62"/>
      <c r="G115" s="65"/>
    </row>
    <row r="116" spans="1:7" ht="50" hidden="1" customHeight="1">
      <c r="A116" s="55">
        <f>SUBTOTAL(3,B$3:B116)</f>
        <v>24</v>
      </c>
      <c r="B116" s="57">
        <f>交際費入力シート!K116</f>
        <v>0</v>
      </c>
      <c r="C116" s="55">
        <f>交際費入力シート!M116</f>
        <v>0</v>
      </c>
      <c r="D116" s="58">
        <f>交際費入力シート!L116</f>
        <v>0</v>
      </c>
      <c r="E116" s="59">
        <f>交際費入力シート!D116</f>
        <v>0</v>
      </c>
      <c r="F116" s="62"/>
      <c r="G116" s="65"/>
    </row>
    <row r="117" spans="1:7" ht="50" hidden="1" customHeight="1">
      <c r="A117" s="55">
        <f>SUBTOTAL(3,B$3:B117)</f>
        <v>24</v>
      </c>
      <c r="B117" s="57">
        <f>交際費入力シート!K117</f>
        <v>0</v>
      </c>
      <c r="C117" s="55">
        <f>交際費入力シート!M117</f>
        <v>0</v>
      </c>
      <c r="D117" s="58">
        <f>交際費入力シート!L117</f>
        <v>0</v>
      </c>
      <c r="E117" s="59">
        <f>交際費入力シート!D117</f>
        <v>0</v>
      </c>
      <c r="F117" s="62"/>
      <c r="G117" s="65"/>
    </row>
    <row r="118" spans="1:7" ht="50" hidden="1" customHeight="1">
      <c r="A118" s="55">
        <f>SUBTOTAL(3,B$3:B118)</f>
        <v>24</v>
      </c>
      <c r="B118" s="57">
        <f>交際費入力シート!K118</f>
        <v>0</v>
      </c>
      <c r="C118" s="55">
        <f>交際費入力シート!M118</f>
        <v>0</v>
      </c>
      <c r="D118" s="58">
        <f>交際費入力シート!L118</f>
        <v>0</v>
      </c>
      <c r="E118" s="59">
        <f>交際費入力シート!D118</f>
        <v>0</v>
      </c>
      <c r="F118" s="62"/>
      <c r="G118" s="65"/>
    </row>
    <row r="119" spans="1:7" ht="50" hidden="1" customHeight="1">
      <c r="A119" s="55">
        <f>SUBTOTAL(3,B$3:B119)</f>
        <v>24</v>
      </c>
      <c r="B119" s="57">
        <f>交際費入力シート!K119</f>
        <v>0</v>
      </c>
      <c r="C119" s="55">
        <f>交際費入力シート!M119</f>
        <v>0</v>
      </c>
      <c r="D119" s="58">
        <f>交際費入力シート!L119</f>
        <v>0</v>
      </c>
      <c r="E119" s="59">
        <f>交際費入力シート!D119</f>
        <v>0</v>
      </c>
      <c r="F119" s="62"/>
      <c r="G119" s="65"/>
    </row>
    <row r="120" spans="1:7" ht="50" hidden="1" customHeight="1">
      <c r="A120" s="55">
        <f>SUBTOTAL(3,B$3:B120)</f>
        <v>24</v>
      </c>
      <c r="B120" s="57">
        <f>交際費入力シート!K120</f>
        <v>0</v>
      </c>
      <c r="C120" s="55">
        <f>交際費入力シート!M120</f>
        <v>0</v>
      </c>
      <c r="D120" s="58">
        <f>交際費入力シート!L120</f>
        <v>0</v>
      </c>
      <c r="E120" s="59">
        <f>交際費入力シート!D120</f>
        <v>0</v>
      </c>
      <c r="F120" s="62"/>
      <c r="G120" s="65"/>
    </row>
    <row r="121" spans="1:7" ht="50" hidden="1" customHeight="1">
      <c r="A121" s="55">
        <f>SUBTOTAL(3,B$3:B121)</f>
        <v>24</v>
      </c>
      <c r="B121" s="57">
        <f>交際費入力シート!K121</f>
        <v>0</v>
      </c>
      <c r="C121" s="55">
        <f>交際費入力シート!M121</f>
        <v>0</v>
      </c>
      <c r="D121" s="58">
        <f>交際費入力シート!L121</f>
        <v>0</v>
      </c>
      <c r="E121" s="59">
        <f>交際費入力シート!D121</f>
        <v>0</v>
      </c>
      <c r="F121" s="62"/>
      <c r="G121" s="65"/>
    </row>
    <row r="122" spans="1:7" ht="50" hidden="1" customHeight="1">
      <c r="A122" s="55">
        <f>SUBTOTAL(3,B$3:B122)</f>
        <v>24</v>
      </c>
      <c r="B122" s="57">
        <f>交際費入力シート!K122</f>
        <v>0</v>
      </c>
      <c r="C122" s="55">
        <f>交際費入力シート!M122</f>
        <v>0</v>
      </c>
      <c r="D122" s="58">
        <f>交際費入力シート!L122</f>
        <v>0</v>
      </c>
      <c r="E122" s="59">
        <f>交際費入力シート!D122</f>
        <v>0</v>
      </c>
      <c r="F122" s="62"/>
      <c r="G122" s="65"/>
    </row>
    <row r="123" spans="1:7" ht="50" hidden="1" customHeight="1">
      <c r="A123" s="55">
        <f>SUBTOTAL(3,B$3:B123)</f>
        <v>24</v>
      </c>
      <c r="B123" s="57">
        <f>交際費入力シート!K123</f>
        <v>0</v>
      </c>
      <c r="C123" s="55">
        <f>交際費入力シート!M123</f>
        <v>0</v>
      </c>
      <c r="D123" s="58">
        <f>交際費入力シート!L123</f>
        <v>0</v>
      </c>
      <c r="E123" s="59">
        <f>交際費入力シート!D123</f>
        <v>0</v>
      </c>
      <c r="F123" s="62"/>
      <c r="G123" s="65"/>
    </row>
    <row r="124" spans="1:7" ht="50" hidden="1" customHeight="1">
      <c r="A124" s="55">
        <f>SUBTOTAL(3,B$3:B124)</f>
        <v>24</v>
      </c>
      <c r="B124" s="57">
        <f>交際費入力シート!K124</f>
        <v>0</v>
      </c>
      <c r="C124" s="55">
        <f>交際費入力シート!M124</f>
        <v>0</v>
      </c>
      <c r="D124" s="58">
        <f>交際費入力シート!L124</f>
        <v>0</v>
      </c>
      <c r="E124" s="59">
        <f>交際費入力シート!D124</f>
        <v>0</v>
      </c>
      <c r="F124" s="62"/>
      <c r="G124" s="65"/>
    </row>
    <row r="125" spans="1:7" ht="50" hidden="1" customHeight="1">
      <c r="A125" s="55">
        <f>SUBTOTAL(3,B$3:B125)</f>
        <v>24</v>
      </c>
      <c r="B125" s="57">
        <f>交際費入力シート!K125</f>
        <v>0</v>
      </c>
      <c r="C125" s="55">
        <f>交際費入力シート!M125</f>
        <v>0</v>
      </c>
      <c r="D125" s="58">
        <f>交際費入力シート!L125</f>
        <v>0</v>
      </c>
      <c r="E125" s="59">
        <f>交際費入力シート!D125</f>
        <v>0</v>
      </c>
      <c r="F125" s="62"/>
      <c r="G125" s="65"/>
    </row>
    <row r="126" spans="1:7" ht="50" hidden="1" customHeight="1">
      <c r="A126" s="55">
        <f>SUBTOTAL(3,B$3:B126)</f>
        <v>24</v>
      </c>
      <c r="B126" s="57">
        <f>交際費入力シート!K126</f>
        <v>0</v>
      </c>
      <c r="C126" s="55">
        <f>交際費入力シート!M126</f>
        <v>0</v>
      </c>
      <c r="D126" s="58">
        <f>交際費入力シート!L126</f>
        <v>0</v>
      </c>
      <c r="E126" s="59">
        <f>交際費入力シート!D126</f>
        <v>0</v>
      </c>
      <c r="F126" s="62"/>
      <c r="G126" s="65"/>
    </row>
    <row r="127" spans="1:7" ht="50" hidden="1" customHeight="1">
      <c r="A127" s="55">
        <f>SUBTOTAL(3,B$3:B127)</f>
        <v>24</v>
      </c>
      <c r="B127" s="57">
        <f>交際費入力シート!K127</f>
        <v>0</v>
      </c>
      <c r="C127" s="55">
        <f>交際費入力シート!M127</f>
        <v>0</v>
      </c>
      <c r="D127" s="58">
        <f>交際費入力シート!L127</f>
        <v>0</v>
      </c>
      <c r="E127" s="59">
        <f>交際費入力シート!D127</f>
        <v>0</v>
      </c>
      <c r="F127" s="62"/>
      <c r="G127" s="65"/>
    </row>
    <row r="128" spans="1:7" ht="50" hidden="1" customHeight="1">
      <c r="A128" s="55">
        <f>SUBTOTAL(3,B$3:B128)</f>
        <v>24</v>
      </c>
      <c r="B128" s="57">
        <f>交際費入力シート!K128</f>
        <v>0</v>
      </c>
      <c r="C128" s="55">
        <f>交際費入力シート!M128</f>
        <v>0</v>
      </c>
      <c r="D128" s="58">
        <f>交際費入力シート!L128</f>
        <v>0</v>
      </c>
      <c r="E128" s="59">
        <f>交際費入力シート!D128</f>
        <v>0</v>
      </c>
      <c r="F128" s="62"/>
      <c r="G128" s="65"/>
    </row>
    <row r="129" spans="1:7" ht="50" hidden="1" customHeight="1">
      <c r="A129" s="55">
        <f>SUBTOTAL(3,B$3:B129)</f>
        <v>24</v>
      </c>
      <c r="B129" s="57">
        <f>交際費入力シート!K129</f>
        <v>0</v>
      </c>
      <c r="C129" s="55">
        <f>交際費入力シート!M129</f>
        <v>0</v>
      </c>
      <c r="D129" s="58">
        <f>交際費入力シート!L129</f>
        <v>0</v>
      </c>
      <c r="E129" s="59">
        <f>交際費入力シート!D129</f>
        <v>0</v>
      </c>
      <c r="F129" s="62"/>
      <c r="G129" s="65"/>
    </row>
    <row r="130" spans="1:7" ht="50" hidden="1" customHeight="1">
      <c r="A130" s="55">
        <f>SUBTOTAL(3,B$3:B130)</f>
        <v>24</v>
      </c>
      <c r="B130" s="57">
        <f>交際費入力シート!K130</f>
        <v>0</v>
      </c>
      <c r="C130" s="55">
        <f>交際費入力シート!M130</f>
        <v>0</v>
      </c>
      <c r="D130" s="58">
        <f>交際費入力シート!L130</f>
        <v>0</v>
      </c>
      <c r="E130" s="59">
        <f>交際費入力シート!D130</f>
        <v>0</v>
      </c>
      <c r="F130" s="62"/>
      <c r="G130" s="65"/>
    </row>
    <row r="131" spans="1:7" ht="50" hidden="1" customHeight="1">
      <c r="A131" s="55">
        <f>SUBTOTAL(3,B$3:B131)</f>
        <v>24</v>
      </c>
      <c r="B131" s="57">
        <f>交際費入力シート!K131</f>
        <v>0</v>
      </c>
      <c r="C131" s="55">
        <f>交際費入力シート!M131</f>
        <v>0</v>
      </c>
      <c r="D131" s="58">
        <f>交際費入力シート!L131</f>
        <v>0</v>
      </c>
      <c r="E131" s="59">
        <f>交際費入力シート!D131</f>
        <v>0</v>
      </c>
      <c r="F131" s="62"/>
      <c r="G131" s="65"/>
    </row>
    <row r="132" spans="1:7" ht="50" hidden="1" customHeight="1">
      <c r="A132" s="55">
        <f>SUBTOTAL(3,B$3:B132)</f>
        <v>24</v>
      </c>
      <c r="B132" s="57">
        <f>交際費入力シート!K132</f>
        <v>0</v>
      </c>
      <c r="C132" s="55">
        <f>交際費入力シート!M132</f>
        <v>0</v>
      </c>
      <c r="D132" s="58">
        <f>交際費入力シート!L132</f>
        <v>0</v>
      </c>
      <c r="E132" s="59">
        <f>交際費入力シート!D132</f>
        <v>0</v>
      </c>
      <c r="F132" s="62"/>
      <c r="G132" s="65"/>
    </row>
    <row r="133" spans="1:7" ht="50" hidden="1" customHeight="1">
      <c r="A133" s="55">
        <f>SUBTOTAL(3,B$3:B133)</f>
        <v>24</v>
      </c>
      <c r="B133" s="57">
        <f>交際費入力シート!K133</f>
        <v>0</v>
      </c>
      <c r="C133" s="55">
        <f>交際費入力シート!M133</f>
        <v>0</v>
      </c>
      <c r="D133" s="58">
        <f>交際費入力シート!L133</f>
        <v>0</v>
      </c>
      <c r="E133" s="59">
        <f>交際費入力シート!D133</f>
        <v>0</v>
      </c>
      <c r="F133" s="62"/>
      <c r="G133" s="65"/>
    </row>
    <row r="134" spans="1:7" ht="50" hidden="1" customHeight="1">
      <c r="A134" s="55">
        <f>SUBTOTAL(3,B$3:B134)</f>
        <v>24</v>
      </c>
      <c r="B134" s="57">
        <f>交際費入力シート!K134</f>
        <v>0</v>
      </c>
      <c r="C134" s="55">
        <f>交際費入力シート!M134</f>
        <v>0</v>
      </c>
      <c r="D134" s="58">
        <f>交際費入力シート!L134</f>
        <v>0</v>
      </c>
      <c r="E134" s="59">
        <f>交際費入力シート!D134</f>
        <v>0</v>
      </c>
      <c r="F134" s="62"/>
      <c r="G134" s="65"/>
    </row>
    <row r="135" spans="1:7" ht="50" hidden="1" customHeight="1">
      <c r="A135" s="55">
        <f>SUBTOTAL(3,B$3:B135)</f>
        <v>24</v>
      </c>
      <c r="B135" s="57">
        <f>交際費入力シート!K135</f>
        <v>0</v>
      </c>
      <c r="C135" s="55">
        <f>交際費入力シート!M135</f>
        <v>0</v>
      </c>
      <c r="D135" s="58">
        <f>交際費入力シート!L135</f>
        <v>0</v>
      </c>
      <c r="E135" s="59">
        <f>交際費入力シート!D135</f>
        <v>0</v>
      </c>
      <c r="F135" s="62"/>
      <c r="G135" s="65"/>
    </row>
    <row r="136" spans="1:7" ht="50" hidden="1" customHeight="1">
      <c r="A136" s="55">
        <f>SUBTOTAL(3,B$3:B136)</f>
        <v>24</v>
      </c>
      <c r="B136" s="57">
        <f>交際費入力シート!K136</f>
        <v>0</v>
      </c>
      <c r="C136" s="55">
        <f>交際費入力シート!M136</f>
        <v>0</v>
      </c>
      <c r="D136" s="58">
        <f>交際費入力シート!L136</f>
        <v>0</v>
      </c>
      <c r="E136" s="59">
        <f>交際費入力シート!D136</f>
        <v>0</v>
      </c>
      <c r="F136" s="62"/>
      <c r="G136" s="65"/>
    </row>
    <row r="137" spans="1:7" ht="50" hidden="1" customHeight="1">
      <c r="A137" s="55">
        <f>SUBTOTAL(3,B$3:B137)</f>
        <v>24</v>
      </c>
      <c r="B137" s="57">
        <f>交際費入力シート!K137</f>
        <v>0</v>
      </c>
      <c r="C137" s="55">
        <f>交際費入力シート!M137</f>
        <v>0</v>
      </c>
      <c r="D137" s="58">
        <f>交際費入力シート!L137</f>
        <v>0</v>
      </c>
      <c r="E137" s="59">
        <f>交際費入力シート!D137</f>
        <v>0</v>
      </c>
      <c r="F137" s="62"/>
      <c r="G137" s="65"/>
    </row>
    <row r="138" spans="1:7" ht="50" hidden="1" customHeight="1">
      <c r="A138" s="55">
        <f>SUBTOTAL(3,B$3:B138)</f>
        <v>24</v>
      </c>
      <c r="B138" s="57">
        <f>交際費入力シート!K138</f>
        <v>0</v>
      </c>
      <c r="C138" s="55">
        <f>交際費入力シート!M138</f>
        <v>0</v>
      </c>
      <c r="D138" s="58">
        <f>交際費入力シート!L138</f>
        <v>0</v>
      </c>
      <c r="E138" s="59">
        <f>交際費入力シート!D138</f>
        <v>0</v>
      </c>
      <c r="F138" s="62"/>
      <c r="G138" s="65"/>
    </row>
    <row r="139" spans="1:7" ht="50" hidden="1" customHeight="1">
      <c r="A139" s="55">
        <f>SUBTOTAL(3,B$3:B139)</f>
        <v>24</v>
      </c>
      <c r="B139" s="57">
        <f>交際費入力シート!K139</f>
        <v>0</v>
      </c>
      <c r="C139" s="55">
        <f>交際費入力シート!M139</f>
        <v>0</v>
      </c>
      <c r="D139" s="58">
        <f>交際費入力シート!L139</f>
        <v>0</v>
      </c>
      <c r="E139" s="59">
        <f>交際費入力シート!D139</f>
        <v>0</v>
      </c>
      <c r="F139" s="62"/>
      <c r="G139" s="65"/>
    </row>
    <row r="140" spans="1:7" ht="50" hidden="1" customHeight="1">
      <c r="A140" s="55">
        <f>SUBTOTAL(3,B$3:B140)</f>
        <v>24</v>
      </c>
      <c r="B140" s="57">
        <f>交際費入力シート!K140</f>
        <v>0</v>
      </c>
      <c r="C140" s="55">
        <f>交際費入力シート!M140</f>
        <v>0</v>
      </c>
      <c r="D140" s="58">
        <f>交際費入力シート!L140</f>
        <v>0</v>
      </c>
      <c r="E140" s="59">
        <f>交際費入力シート!D140</f>
        <v>0</v>
      </c>
      <c r="F140" s="62"/>
      <c r="G140" s="65"/>
    </row>
    <row r="141" spans="1:7" ht="50" hidden="1" customHeight="1">
      <c r="A141" s="55">
        <f>SUBTOTAL(3,B$3:B141)</f>
        <v>24</v>
      </c>
      <c r="B141" s="57">
        <f>交際費入力シート!K141</f>
        <v>0</v>
      </c>
      <c r="C141" s="55">
        <f>交際費入力シート!M141</f>
        <v>0</v>
      </c>
      <c r="D141" s="58">
        <f>交際費入力シート!L141</f>
        <v>0</v>
      </c>
      <c r="E141" s="59">
        <f>交際費入力シート!D141</f>
        <v>0</v>
      </c>
      <c r="F141" s="62"/>
      <c r="G141" s="65"/>
    </row>
    <row r="142" spans="1:7" ht="50" hidden="1" customHeight="1">
      <c r="A142" s="55">
        <f>SUBTOTAL(3,B$3:B142)</f>
        <v>24</v>
      </c>
      <c r="B142" s="57">
        <f>交際費入力シート!K142</f>
        <v>0</v>
      </c>
      <c r="C142" s="55">
        <f>交際費入力シート!M142</f>
        <v>0</v>
      </c>
      <c r="D142" s="58">
        <f>交際費入力シート!L142</f>
        <v>0</v>
      </c>
      <c r="E142" s="59">
        <f>交際費入力シート!D142</f>
        <v>0</v>
      </c>
      <c r="F142" s="62"/>
      <c r="G142" s="65"/>
    </row>
    <row r="143" spans="1:7" ht="50" hidden="1" customHeight="1">
      <c r="A143" s="55">
        <f>SUBTOTAL(3,B$3:B143)</f>
        <v>24</v>
      </c>
      <c r="B143" s="57">
        <f>交際費入力シート!K143</f>
        <v>0</v>
      </c>
      <c r="C143" s="55">
        <f>交際費入力シート!M143</f>
        <v>0</v>
      </c>
      <c r="D143" s="58">
        <f>交際費入力シート!L143</f>
        <v>0</v>
      </c>
      <c r="E143" s="59">
        <f>交際費入力シート!D143</f>
        <v>0</v>
      </c>
      <c r="F143" s="62"/>
      <c r="G143" s="65"/>
    </row>
    <row r="144" spans="1:7" ht="50" hidden="1" customHeight="1">
      <c r="A144" s="55">
        <f>SUBTOTAL(3,B$3:B144)</f>
        <v>24</v>
      </c>
      <c r="B144" s="57">
        <f>交際費入力シート!K144</f>
        <v>0</v>
      </c>
      <c r="C144" s="55">
        <f>交際費入力シート!M144</f>
        <v>0</v>
      </c>
      <c r="D144" s="58">
        <f>交際費入力シート!L144</f>
        <v>0</v>
      </c>
      <c r="E144" s="59">
        <f>交際費入力シート!D144</f>
        <v>0</v>
      </c>
      <c r="F144" s="62"/>
      <c r="G144" s="65"/>
    </row>
    <row r="145" spans="1:7" ht="50" hidden="1" customHeight="1">
      <c r="A145" s="55">
        <f>SUBTOTAL(3,B$3:B145)</f>
        <v>24</v>
      </c>
      <c r="B145" s="57">
        <f>交際費入力シート!K145</f>
        <v>0</v>
      </c>
      <c r="C145" s="55">
        <f>交際費入力シート!M145</f>
        <v>0</v>
      </c>
      <c r="D145" s="58">
        <f>交際費入力シート!L145</f>
        <v>0</v>
      </c>
      <c r="E145" s="59">
        <f>交際費入力シート!D145</f>
        <v>0</v>
      </c>
      <c r="F145" s="62"/>
      <c r="G145" s="65"/>
    </row>
    <row r="146" spans="1:7" ht="50" hidden="1" customHeight="1">
      <c r="A146" s="55">
        <f>SUBTOTAL(3,B$3:B146)</f>
        <v>24</v>
      </c>
      <c r="B146" s="57">
        <f>交際費入力シート!K146</f>
        <v>0</v>
      </c>
      <c r="C146" s="55">
        <f>交際費入力シート!M146</f>
        <v>0</v>
      </c>
      <c r="D146" s="58">
        <f>交際費入力シート!L146</f>
        <v>0</v>
      </c>
      <c r="E146" s="59">
        <f>交際費入力シート!D146</f>
        <v>0</v>
      </c>
      <c r="F146" s="62"/>
      <c r="G146" s="65"/>
    </row>
    <row r="147" spans="1:7" ht="50" hidden="1" customHeight="1">
      <c r="A147" s="55">
        <f>SUBTOTAL(3,B$3:B147)</f>
        <v>24</v>
      </c>
      <c r="B147" s="57">
        <f>交際費入力シート!K147</f>
        <v>0</v>
      </c>
      <c r="C147" s="55">
        <f>交際費入力シート!M147</f>
        <v>0</v>
      </c>
      <c r="D147" s="58">
        <f>交際費入力シート!L147</f>
        <v>0</v>
      </c>
      <c r="E147" s="59">
        <f>交際費入力シート!D147</f>
        <v>0</v>
      </c>
      <c r="F147" s="62"/>
      <c r="G147" s="65"/>
    </row>
    <row r="148" spans="1:7" ht="50" hidden="1" customHeight="1">
      <c r="A148" s="55">
        <f>SUBTOTAL(3,B$3:B148)</f>
        <v>24</v>
      </c>
      <c r="B148" s="57">
        <f>交際費入力シート!K148</f>
        <v>0</v>
      </c>
      <c r="C148" s="55">
        <f>交際費入力シート!M148</f>
        <v>0</v>
      </c>
      <c r="D148" s="58">
        <f>交際費入力シート!L148</f>
        <v>0</v>
      </c>
      <c r="E148" s="59">
        <f>交際費入力シート!D148</f>
        <v>0</v>
      </c>
      <c r="F148" s="62"/>
      <c r="G148" s="65"/>
    </row>
    <row r="149" spans="1:7" ht="50" hidden="1" customHeight="1">
      <c r="A149" s="55">
        <f>SUBTOTAL(3,B$3:B149)</f>
        <v>24</v>
      </c>
      <c r="B149" s="57">
        <f>交際費入力シート!K149</f>
        <v>0</v>
      </c>
      <c r="C149" s="55">
        <f>交際費入力シート!M149</f>
        <v>0</v>
      </c>
      <c r="D149" s="58">
        <f>交際費入力シート!L149</f>
        <v>0</v>
      </c>
      <c r="E149" s="59">
        <f>交際費入力シート!D149</f>
        <v>0</v>
      </c>
      <c r="F149" s="62"/>
      <c r="G149" s="65"/>
    </row>
    <row r="150" spans="1:7" ht="50" hidden="1" customHeight="1">
      <c r="A150" s="55">
        <f>SUBTOTAL(3,B$3:B150)</f>
        <v>24</v>
      </c>
      <c r="B150" s="57">
        <f>交際費入力シート!K150</f>
        <v>0</v>
      </c>
      <c r="C150" s="55">
        <f>交際費入力シート!M150</f>
        <v>0</v>
      </c>
      <c r="D150" s="58">
        <f>交際費入力シート!L150</f>
        <v>0</v>
      </c>
      <c r="E150" s="59">
        <f>交際費入力シート!D150</f>
        <v>0</v>
      </c>
      <c r="F150" s="62"/>
      <c r="G150" s="65"/>
    </row>
    <row r="151" spans="1:7" ht="50" hidden="1" customHeight="1">
      <c r="A151" s="55">
        <f>SUBTOTAL(3,B$3:B151)</f>
        <v>24</v>
      </c>
      <c r="B151" s="57">
        <f>交際費入力シート!K151</f>
        <v>0</v>
      </c>
      <c r="C151" s="55">
        <f>交際費入力シート!M151</f>
        <v>0</v>
      </c>
      <c r="D151" s="58">
        <f>交際費入力シート!L151</f>
        <v>0</v>
      </c>
      <c r="E151" s="59">
        <f>交際費入力シート!D151</f>
        <v>0</v>
      </c>
      <c r="F151" s="62"/>
      <c r="G151" s="65"/>
    </row>
    <row r="152" spans="1:7" ht="50" hidden="1" customHeight="1">
      <c r="A152" s="55">
        <f>SUBTOTAL(3,B$3:B152)</f>
        <v>24</v>
      </c>
      <c r="B152" s="57">
        <f>交際費入力シート!K152</f>
        <v>0</v>
      </c>
      <c r="C152" s="55">
        <f>交際費入力シート!M152</f>
        <v>0</v>
      </c>
      <c r="D152" s="58">
        <f>交際費入力シート!L152</f>
        <v>0</v>
      </c>
      <c r="E152" s="59">
        <f>交際費入力シート!D152</f>
        <v>0</v>
      </c>
      <c r="F152" s="62"/>
      <c r="G152" s="65"/>
    </row>
    <row r="153" spans="1:7" ht="50" hidden="1" customHeight="1">
      <c r="A153" s="55">
        <f>SUBTOTAL(3,B$3:B153)</f>
        <v>24</v>
      </c>
      <c r="B153" s="57">
        <f>交際費入力シート!K153</f>
        <v>0</v>
      </c>
      <c r="C153" s="55">
        <f>交際費入力シート!M153</f>
        <v>0</v>
      </c>
      <c r="D153" s="58">
        <f>交際費入力シート!L153</f>
        <v>0</v>
      </c>
      <c r="E153" s="59">
        <f>交際費入力シート!D153</f>
        <v>0</v>
      </c>
      <c r="F153" s="62"/>
      <c r="G153" s="65"/>
    </row>
    <row r="154" spans="1:7" ht="50" hidden="1" customHeight="1">
      <c r="A154" s="55">
        <f>SUBTOTAL(3,B$3:B154)</f>
        <v>24</v>
      </c>
      <c r="B154" s="57">
        <f>交際費入力シート!K154</f>
        <v>0</v>
      </c>
      <c r="C154" s="55">
        <f>交際費入力シート!M154</f>
        <v>0</v>
      </c>
      <c r="D154" s="58">
        <f>交際費入力シート!L154</f>
        <v>0</v>
      </c>
      <c r="E154" s="59">
        <f>交際費入力シート!D154</f>
        <v>0</v>
      </c>
      <c r="F154" s="62"/>
      <c r="G154" s="65"/>
    </row>
    <row r="155" spans="1:7" ht="50" hidden="1" customHeight="1">
      <c r="A155" s="55">
        <f>SUBTOTAL(3,B$3:B155)</f>
        <v>24</v>
      </c>
      <c r="B155" s="57">
        <f>交際費入力シート!K155</f>
        <v>0</v>
      </c>
      <c r="C155" s="55">
        <f>交際費入力シート!M155</f>
        <v>0</v>
      </c>
      <c r="D155" s="58">
        <f>交際費入力シート!L155</f>
        <v>0</v>
      </c>
      <c r="E155" s="59">
        <f>交際費入力シート!D155</f>
        <v>0</v>
      </c>
      <c r="F155" s="62"/>
      <c r="G155" s="65"/>
    </row>
    <row r="156" spans="1:7" ht="50" hidden="1" customHeight="1">
      <c r="A156" s="55">
        <f>SUBTOTAL(3,B$3:B156)</f>
        <v>24</v>
      </c>
      <c r="B156" s="57">
        <f>交際費入力シート!K156</f>
        <v>0</v>
      </c>
      <c r="C156" s="55">
        <f>交際費入力シート!M156</f>
        <v>0</v>
      </c>
      <c r="D156" s="58">
        <f>交際費入力シート!L156</f>
        <v>0</v>
      </c>
      <c r="E156" s="59">
        <f>交際費入力シート!D156</f>
        <v>0</v>
      </c>
      <c r="F156" s="62"/>
      <c r="G156" s="65"/>
    </row>
    <row r="157" spans="1:7" ht="50" hidden="1" customHeight="1">
      <c r="A157" s="55">
        <f>SUBTOTAL(3,B$3:B157)</f>
        <v>24</v>
      </c>
      <c r="B157" s="57">
        <f>交際費入力シート!K157</f>
        <v>0</v>
      </c>
      <c r="C157" s="55">
        <f>交際費入力シート!M157</f>
        <v>0</v>
      </c>
      <c r="D157" s="58">
        <f>交際費入力シート!L157</f>
        <v>0</v>
      </c>
      <c r="E157" s="59">
        <f>交際費入力シート!D157</f>
        <v>0</v>
      </c>
      <c r="F157" s="62"/>
      <c r="G157" s="65"/>
    </row>
    <row r="158" spans="1:7" ht="50" hidden="1" customHeight="1">
      <c r="A158" s="55">
        <f>SUBTOTAL(3,B$3:B158)</f>
        <v>24</v>
      </c>
      <c r="B158" s="57">
        <f>交際費入力シート!K158</f>
        <v>0</v>
      </c>
      <c r="C158" s="55">
        <f>交際費入力シート!M158</f>
        <v>0</v>
      </c>
      <c r="D158" s="58">
        <f>交際費入力シート!L158</f>
        <v>0</v>
      </c>
      <c r="E158" s="59">
        <f>交際費入力シート!D158</f>
        <v>0</v>
      </c>
      <c r="F158" s="62"/>
      <c r="G158" s="65"/>
    </row>
    <row r="159" spans="1:7" ht="50" hidden="1" customHeight="1">
      <c r="A159" s="55">
        <f>SUBTOTAL(3,B$3:B159)</f>
        <v>24</v>
      </c>
      <c r="B159" s="57">
        <f>交際費入力シート!K159</f>
        <v>0</v>
      </c>
      <c r="C159" s="55">
        <f>交際費入力シート!M159</f>
        <v>0</v>
      </c>
      <c r="D159" s="58">
        <f>交際費入力シート!L159</f>
        <v>0</v>
      </c>
      <c r="E159" s="59">
        <f>交際費入力シート!D159</f>
        <v>0</v>
      </c>
      <c r="F159" s="62"/>
      <c r="G159" s="65"/>
    </row>
    <row r="160" spans="1:7" ht="50" hidden="1" customHeight="1">
      <c r="A160" s="55">
        <f>SUBTOTAL(3,B$3:B160)</f>
        <v>24</v>
      </c>
      <c r="B160" s="57">
        <f>交際費入力シート!K160</f>
        <v>0</v>
      </c>
      <c r="C160" s="55">
        <f>交際費入力シート!M160</f>
        <v>0</v>
      </c>
      <c r="D160" s="58">
        <f>交際費入力シート!L160</f>
        <v>0</v>
      </c>
      <c r="E160" s="59">
        <f>交際費入力シート!D160</f>
        <v>0</v>
      </c>
      <c r="F160" s="62"/>
      <c r="G160" s="65"/>
    </row>
    <row r="161" spans="1:7" ht="50" hidden="1" customHeight="1">
      <c r="A161" s="55">
        <f>SUBTOTAL(3,B$3:B161)</f>
        <v>24</v>
      </c>
      <c r="B161" s="57">
        <f>交際費入力シート!K161</f>
        <v>0</v>
      </c>
      <c r="C161" s="55">
        <f>交際費入力シート!M161</f>
        <v>0</v>
      </c>
      <c r="D161" s="58">
        <f>交際費入力シート!L161</f>
        <v>0</v>
      </c>
      <c r="E161" s="59">
        <f>交際費入力シート!D161</f>
        <v>0</v>
      </c>
      <c r="F161" s="62"/>
      <c r="G161" s="65"/>
    </row>
    <row r="162" spans="1:7" ht="50" hidden="1" customHeight="1">
      <c r="A162" s="55">
        <f>SUBTOTAL(3,B$3:B162)</f>
        <v>24</v>
      </c>
      <c r="B162" s="57">
        <f>交際費入力シート!K162</f>
        <v>0</v>
      </c>
      <c r="C162" s="55">
        <f>交際費入力シート!M162</f>
        <v>0</v>
      </c>
      <c r="D162" s="58">
        <f>交際費入力シート!L162</f>
        <v>0</v>
      </c>
      <c r="E162" s="59">
        <f>交際費入力シート!D162</f>
        <v>0</v>
      </c>
      <c r="F162" s="62"/>
      <c r="G162" s="65"/>
    </row>
    <row r="163" spans="1:7" ht="50" hidden="1" customHeight="1">
      <c r="A163" s="55">
        <f>SUBTOTAL(3,B$3:B163)</f>
        <v>24</v>
      </c>
      <c r="B163" s="57">
        <f>交際費入力シート!K163</f>
        <v>0</v>
      </c>
      <c r="C163" s="55">
        <f>交際費入力シート!M163</f>
        <v>0</v>
      </c>
      <c r="D163" s="58">
        <f>交際費入力シート!L163</f>
        <v>0</v>
      </c>
      <c r="E163" s="59">
        <f>交際費入力シート!D163</f>
        <v>0</v>
      </c>
      <c r="F163" s="62"/>
      <c r="G163" s="65"/>
    </row>
    <row r="164" spans="1:7" ht="50" hidden="1" customHeight="1">
      <c r="A164" s="55">
        <f>SUBTOTAL(3,B$3:B164)</f>
        <v>24</v>
      </c>
      <c r="B164" s="57">
        <f>交際費入力シート!K164</f>
        <v>0</v>
      </c>
      <c r="C164" s="55">
        <f>交際費入力シート!M164</f>
        <v>0</v>
      </c>
      <c r="D164" s="58">
        <f>交際費入力シート!L164</f>
        <v>0</v>
      </c>
      <c r="E164" s="59">
        <f>交際費入力シート!D164</f>
        <v>0</v>
      </c>
      <c r="F164" s="62"/>
      <c r="G164" s="65"/>
    </row>
    <row r="165" spans="1:7" ht="50" hidden="1" customHeight="1">
      <c r="A165" s="55">
        <f>SUBTOTAL(3,B$3:B165)</f>
        <v>24</v>
      </c>
      <c r="B165" s="57">
        <f>交際費入力シート!K165</f>
        <v>0</v>
      </c>
      <c r="C165" s="55">
        <f>交際費入力シート!M165</f>
        <v>0</v>
      </c>
      <c r="D165" s="58">
        <f>交際費入力シート!L165</f>
        <v>0</v>
      </c>
      <c r="E165" s="59">
        <f>交際費入力シート!D165</f>
        <v>0</v>
      </c>
      <c r="F165" s="62"/>
      <c r="G165" s="65"/>
    </row>
    <row r="166" spans="1:7" ht="50" hidden="1" customHeight="1">
      <c r="A166" s="55">
        <f>SUBTOTAL(3,B$3:B166)</f>
        <v>24</v>
      </c>
      <c r="B166" s="57">
        <f>交際費入力シート!K166</f>
        <v>0</v>
      </c>
      <c r="C166" s="55">
        <f>交際費入力シート!M166</f>
        <v>0</v>
      </c>
      <c r="D166" s="58">
        <f>交際費入力シート!L166</f>
        <v>0</v>
      </c>
      <c r="E166" s="59">
        <f>交際費入力シート!D166</f>
        <v>0</v>
      </c>
      <c r="F166" s="62"/>
      <c r="G166" s="65"/>
    </row>
    <row r="167" spans="1:7" ht="50" hidden="1" customHeight="1">
      <c r="A167" s="55">
        <f>SUBTOTAL(3,B$3:B167)</f>
        <v>24</v>
      </c>
      <c r="B167" s="57">
        <f>交際費入力シート!K167</f>
        <v>0</v>
      </c>
      <c r="C167" s="55">
        <f>交際費入力シート!M167</f>
        <v>0</v>
      </c>
      <c r="D167" s="58">
        <f>交際費入力シート!L167</f>
        <v>0</v>
      </c>
      <c r="E167" s="59">
        <f>交際費入力シート!D167</f>
        <v>0</v>
      </c>
      <c r="F167" s="62"/>
      <c r="G167" s="65"/>
    </row>
    <row r="168" spans="1:7" ht="50" hidden="1" customHeight="1">
      <c r="A168" s="55">
        <f>SUBTOTAL(3,B$3:B168)</f>
        <v>24</v>
      </c>
      <c r="B168" s="57">
        <f>交際費入力シート!K168</f>
        <v>0</v>
      </c>
      <c r="C168" s="55">
        <f>交際費入力シート!M168</f>
        <v>0</v>
      </c>
      <c r="D168" s="58">
        <f>交際費入力シート!L168</f>
        <v>0</v>
      </c>
      <c r="E168" s="59">
        <f>交際費入力シート!D168</f>
        <v>0</v>
      </c>
      <c r="F168" s="62"/>
      <c r="G168" s="65"/>
    </row>
    <row r="169" spans="1:7" ht="50" hidden="1" customHeight="1">
      <c r="A169" s="55">
        <f>SUBTOTAL(3,B$3:B169)</f>
        <v>24</v>
      </c>
      <c r="B169" s="57">
        <f>交際費入力シート!K169</f>
        <v>0</v>
      </c>
      <c r="C169" s="55">
        <f>交際費入力シート!M169</f>
        <v>0</v>
      </c>
      <c r="D169" s="58">
        <f>交際費入力シート!L169</f>
        <v>0</v>
      </c>
      <c r="E169" s="59">
        <f>交際費入力シート!D169</f>
        <v>0</v>
      </c>
      <c r="F169" s="62"/>
      <c r="G169" s="65"/>
    </row>
    <row r="170" spans="1:7" ht="50" hidden="1" customHeight="1">
      <c r="A170" s="55">
        <f>SUBTOTAL(3,B$3:B170)</f>
        <v>24</v>
      </c>
      <c r="B170" s="57">
        <f>交際費入力シート!K170</f>
        <v>0</v>
      </c>
      <c r="C170" s="55">
        <f>交際費入力シート!M170</f>
        <v>0</v>
      </c>
      <c r="D170" s="58">
        <f>交際費入力シート!L170</f>
        <v>0</v>
      </c>
      <c r="E170" s="59">
        <f>交際費入力シート!D170</f>
        <v>0</v>
      </c>
      <c r="F170" s="62"/>
      <c r="G170" s="65"/>
    </row>
    <row r="171" spans="1:7" ht="50" hidden="1" customHeight="1">
      <c r="A171" s="55">
        <f>SUBTOTAL(3,B$3:B171)</f>
        <v>24</v>
      </c>
      <c r="B171" s="57">
        <f>交際費入力シート!K171</f>
        <v>0</v>
      </c>
      <c r="C171" s="55">
        <f>交際費入力シート!M171</f>
        <v>0</v>
      </c>
      <c r="D171" s="58">
        <f>交際費入力シート!L171</f>
        <v>0</v>
      </c>
      <c r="E171" s="59">
        <f>交際費入力シート!D171</f>
        <v>0</v>
      </c>
      <c r="F171" s="62"/>
      <c r="G171" s="65"/>
    </row>
    <row r="172" spans="1:7" ht="50" hidden="1" customHeight="1">
      <c r="A172" s="55">
        <f>SUBTOTAL(3,B$3:B172)</f>
        <v>24</v>
      </c>
      <c r="B172" s="57">
        <f>交際費入力シート!K172</f>
        <v>0</v>
      </c>
      <c r="C172" s="55">
        <f>交際費入力シート!M172</f>
        <v>0</v>
      </c>
      <c r="D172" s="58">
        <f>交際費入力シート!L172</f>
        <v>0</v>
      </c>
      <c r="E172" s="59">
        <f>交際費入力シート!D172</f>
        <v>0</v>
      </c>
      <c r="F172" s="62"/>
      <c r="G172" s="65"/>
    </row>
    <row r="173" spans="1:7" ht="50" hidden="1" customHeight="1">
      <c r="A173" s="55">
        <f>SUBTOTAL(3,B$3:B173)</f>
        <v>24</v>
      </c>
      <c r="B173" s="57">
        <f>交際費入力シート!K173</f>
        <v>0</v>
      </c>
      <c r="C173" s="55">
        <f>交際費入力シート!M173</f>
        <v>0</v>
      </c>
      <c r="D173" s="58">
        <f>交際費入力シート!L173</f>
        <v>0</v>
      </c>
      <c r="E173" s="59">
        <f>交際費入力シート!D173</f>
        <v>0</v>
      </c>
      <c r="F173" s="62"/>
      <c r="G173" s="65"/>
    </row>
    <row r="174" spans="1:7" ht="50" hidden="1" customHeight="1">
      <c r="A174" s="55">
        <f>SUBTOTAL(3,B$3:B174)</f>
        <v>24</v>
      </c>
      <c r="B174" s="57">
        <f>交際費入力シート!K174</f>
        <v>0</v>
      </c>
      <c r="C174" s="55">
        <f>交際費入力シート!M174</f>
        <v>0</v>
      </c>
      <c r="D174" s="58">
        <f>交際費入力シート!L174</f>
        <v>0</v>
      </c>
      <c r="E174" s="59">
        <f>交際費入力シート!D174</f>
        <v>0</v>
      </c>
      <c r="F174" s="62"/>
      <c r="G174" s="65"/>
    </row>
    <row r="175" spans="1:7" ht="50" hidden="1" customHeight="1">
      <c r="A175" s="55">
        <f>SUBTOTAL(3,B$3:B175)</f>
        <v>24</v>
      </c>
      <c r="B175" s="57">
        <f>交際費入力シート!K175</f>
        <v>0</v>
      </c>
      <c r="C175" s="55">
        <f>交際費入力シート!M175</f>
        <v>0</v>
      </c>
      <c r="D175" s="58">
        <f>交際費入力シート!L175</f>
        <v>0</v>
      </c>
      <c r="E175" s="59">
        <f>交際費入力シート!D175</f>
        <v>0</v>
      </c>
      <c r="F175" s="62"/>
      <c r="G175" s="65"/>
    </row>
    <row r="176" spans="1:7" ht="50" hidden="1" customHeight="1">
      <c r="A176" s="55">
        <f>SUBTOTAL(3,B$3:B176)</f>
        <v>24</v>
      </c>
      <c r="B176" s="57">
        <f>交際費入力シート!K176</f>
        <v>0</v>
      </c>
      <c r="C176" s="55">
        <f>交際費入力シート!M176</f>
        <v>0</v>
      </c>
      <c r="D176" s="58">
        <f>交際費入力シート!L176</f>
        <v>0</v>
      </c>
      <c r="E176" s="59">
        <f>交際費入力シート!D176</f>
        <v>0</v>
      </c>
      <c r="F176" s="62"/>
      <c r="G176" s="65"/>
    </row>
    <row r="177" spans="1:7" ht="50" hidden="1" customHeight="1">
      <c r="A177" s="55">
        <f>SUBTOTAL(3,B$3:B177)</f>
        <v>24</v>
      </c>
      <c r="B177" s="57">
        <f>交際費入力シート!K177</f>
        <v>0</v>
      </c>
      <c r="C177" s="55">
        <f>交際費入力シート!M177</f>
        <v>0</v>
      </c>
      <c r="D177" s="58">
        <f>交際費入力シート!L177</f>
        <v>0</v>
      </c>
      <c r="E177" s="59">
        <f>交際費入力シート!D177</f>
        <v>0</v>
      </c>
      <c r="F177" s="62"/>
      <c r="G177" s="65"/>
    </row>
    <row r="178" spans="1:7" ht="50" hidden="1" customHeight="1">
      <c r="A178" s="55">
        <f>SUBTOTAL(3,B$3:B178)</f>
        <v>24</v>
      </c>
      <c r="B178" s="57">
        <f>交際費入力シート!K178</f>
        <v>0</v>
      </c>
      <c r="C178" s="55">
        <f>交際費入力シート!M178</f>
        <v>0</v>
      </c>
      <c r="D178" s="58">
        <f>交際費入力シート!L178</f>
        <v>0</v>
      </c>
      <c r="E178" s="59">
        <f>交際費入力シート!D178</f>
        <v>0</v>
      </c>
      <c r="F178" s="62"/>
      <c r="G178" s="65"/>
    </row>
    <row r="179" spans="1:7" ht="50" hidden="1" customHeight="1">
      <c r="A179" s="55">
        <f>SUBTOTAL(3,B$3:B179)</f>
        <v>24</v>
      </c>
      <c r="B179" s="57">
        <f>交際費入力シート!K179</f>
        <v>0</v>
      </c>
      <c r="C179" s="55">
        <f>交際費入力シート!M179</f>
        <v>0</v>
      </c>
      <c r="D179" s="58">
        <f>交際費入力シート!L179</f>
        <v>0</v>
      </c>
      <c r="E179" s="59">
        <f>交際費入力シート!D179</f>
        <v>0</v>
      </c>
      <c r="F179" s="62"/>
      <c r="G179" s="65"/>
    </row>
    <row r="180" spans="1:7" ht="50" hidden="1" customHeight="1">
      <c r="A180" s="55">
        <f>SUBTOTAL(3,B$3:B180)</f>
        <v>24</v>
      </c>
      <c r="B180" s="57">
        <f>交際費入力シート!K180</f>
        <v>0</v>
      </c>
      <c r="C180" s="55">
        <f>交際費入力シート!M180</f>
        <v>0</v>
      </c>
      <c r="D180" s="58">
        <f>交際費入力シート!L180</f>
        <v>0</v>
      </c>
      <c r="E180" s="59">
        <f>交際費入力シート!D180</f>
        <v>0</v>
      </c>
      <c r="F180" s="62"/>
      <c r="G180" s="65"/>
    </row>
    <row r="181" spans="1:7" ht="50" hidden="1" customHeight="1">
      <c r="A181" s="55">
        <f>SUBTOTAL(3,B$3:B181)</f>
        <v>24</v>
      </c>
      <c r="B181" s="57">
        <f>交際費入力シート!K181</f>
        <v>0</v>
      </c>
      <c r="C181" s="55">
        <f>交際費入力シート!M181</f>
        <v>0</v>
      </c>
      <c r="D181" s="58">
        <f>交際費入力シート!L181</f>
        <v>0</v>
      </c>
      <c r="E181" s="59">
        <f>交際費入力シート!D181</f>
        <v>0</v>
      </c>
      <c r="F181" s="62"/>
      <c r="G181" s="65"/>
    </row>
    <row r="182" spans="1:7" ht="50" hidden="1" customHeight="1">
      <c r="A182" s="55">
        <f>SUBTOTAL(3,B$3:B182)</f>
        <v>24</v>
      </c>
      <c r="B182" s="57">
        <f>交際費入力シート!K182</f>
        <v>0</v>
      </c>
      <c r="C182" s="55">
        <f>交際費入力シート!M182</f>
        <v>0</v>
      </c>
      <c r="D182" s="58">
        <f>交際費入力シート!L182</f>
        <v>0</v>
      </c>
      <c r="E182" s="59">
        <f>交際費入力シート!D182</f>
        <v>0</v>
      </c>
      <c r="F182" s="62"/>
      <c r="G182" s="65"/>
    </row>
    <row r="183" spans="1:7" ht="50" hidden="1" customHeight="1">
      <c r="A183" s="55">
        <f>SUBTOTAL(3,B$3:B183)</f>
        <v>24</v>
      </c>
      <c r="B183" s="57">
        <f>交際費入力シート!K183</f>
        <v>0</v>
      </c>
      <c r="C183" s="55">
        <f>交際費入力シート!M183</f>
        <v>0</v>
      </c>
      <c r="D183" s="58">
        <f>交際費入力シート!L183</f>
        <v>0</v>
      </c>
      <c r="E183" s="59">
        <f>交際費入力シート!D183</f>
        <v>0</v>
      </c>
      <c r="F183" s="62"/>
      <c r="G183" s="65"/>
    </row>
    <row r="184" spans="1:7" ht="50" hidden="1" customHeight="1">
      <c r="A184" s="55">
        <f>SUBTOTAL(3,B$3:B184)</f>
        <v>24</v>
      </c>
      <c r="B184" s="57">
        <f>交際費入力シート!K184</f>
        <v>0</v>
      </c>
      <c r="C184" s="55">
        <f>交際費入力シート!M184</f>
        <v>0</v>
      </c>
      <c r="D184" s="58">
        <f>交際費入力シート!L184</f>
        <v>0</v>
      </c>
      <c r="E184" s="59">
        <f>交際費入力シート!D184</f>
        <v>0</v>
      </c>
      <c r="F184" s="62"/>
      <c r="G184" s="65"/>
    </row>
    <row r="185" spans="1:7" ht="50" hidden="1" customHeight="1">
      <c r="A185" s="55">
        <f>SUBTOTAL(3,B$3:B185)</f>
        <v>24</v>
      </c>
      <c r="B185" s="57">
        <f>交際費入力シート!K185</f>
        <v>0</v>
      </c>
      <c r="C185" s="55">
        <f>交際費入力シート!M185</f>
        <v>0</v>
      </c>
      <c r="D185" s="58">
        <f>交際費入力シート!L185</f>
        <v>0</v>
      </c>
      <c r="E185" s="59">
        <f>交際費入力シート!D185</f>
        <v>0</v>
      </c>
      <c r="F185" s="62"/>
      <c r="G185" s="65"/>
    </row>
    <row r="186" spans="1:7" ht="50" hidden="1" customHeight="1">
      <c r="A186" s="55">
        <f>SUBTOTAL(3,B$3:B186)</f>
        <v>24</v>
      </c>
      <c r="B186" s="57">
        <f>交際費入力シート!K186</f>
        <v>0</v>
      </c>
      <c r="C186" s="55">
        <f>交際費入力シート!M186</f>
        <v>0</v>
      </c>
      <c r="D186" s="58">
        <f>交際費入力シート!L186</f>
        <v>0</v>
      </c>
      <c r="E186" s="59">
        <f>交際費入力シート!D186</f>
        <v>0</v>
      </c>
      <c r="F186" s="62"/>
      <c r="G186" s="65"/>
    </row>
    <row r="187" spans="1:7" ht="50" hidden="1" customHeight="1">
      <c r="A187" s="55">
        <f>SUBTOTAL(3,B$3:B187)</f>
        <v>24</v>
      </c>
      <c r="B187" s="57">
        <f>交際費入力シート!K187</f>
        <v>0</v>
      </c>
      <c r="C187" s="55">
        <f>交際費入力シート!M187</f>
        <v>0</v>
      </c>
      <c r="D187" s="58">
        <f>交際費入力シート!L187</f>
        <v>0</v>
      </c>
      <c r="E187" s="59">
        <f>交際費入力シート!D187</f>
        <v>0</v>
      </c>
      <c r="F187" s="62"/>
      <c r="G187" s="65"/>
    </row>
    <row r="188" spans="1:7" ht="50" hidden="1" customHeight="1">
      <c r="A188" s="55">
        <f>SUBTOTAL(3,B$3:B188)</f>
        <v>24</v>
      </c>
      <c r="B188" s="57">
        <f>交際費入力シート!K188</f>
        <v>0</v>
      </c>
      <c r="C188" s="55">
        <f>交際費入力シート!M188</f>
        <v>0</v>
      </c>
      <c r="D188" s="58">
        <f>交際費入力シート!L188</f>
        <v>0</v>
      </c>
      <c r="E188" s="59">
        <f>交際費入力シート!D188</f>
        <v>0</v>
      </c>
      <c r="F188" s="62"/>
      <c r="G188" s="65"/>
    </row>
    <row r="189" spans="1:7" ht="50" hidden="1" customHeight="1">
      <c r="A189" s="55">
        <f>SUBTOTAL(3,B$3:B189)</f>
        <v>24</v>
      </c>
      <c r="B189" s="57">
        <f>交際費入力シート!K189</f>
        <v>0</v>
      </c>
      <c r="C189" s="55">
        <f>交際費入力シート!M189</f>
        <v>0</v>
      </c>
      <c r="D189" s="58">
        <f>交際費入力シート!L189</f>
        <v>0</v>
      </c>
      <c r="E189" s="59">
        <f>交際費入力シート!D189</f>
        <v>0</v>
      </c>
      <c r="F189" s="62"/>
      <c r="G189" s="65"/>
    </row>
    <row r="190" spans="1:7" ht="50" hidden="1" customHeight="1">
      <c r="A190" s="55">
        <f>SUBTOTAL(3,B$3:B190)</f>
        <v>24</v>
      </c>
      <c r="B190" s="57">
        <f>交際費入力シート!K190</f>
        <v>0</v>
      </c>
      <c r="C190" s="55">
        <f>交際費入力シート!M190</f>
        <v>0</v>
      </c>
      <c r="D190" s="58">
        <f>交際費入力シート!L190</f>
        <v>0</v>
      </c>
      <c r="E190" s="59">
        <f>交際費入力シート!D190</f>
        <v>0</v>
      </c>
      <c r="F190" s="62"/>
      <c r="G190" s="65"/>
    </row>
    <row r="191" spans="1:7" ht="50" hidden="1" customHeight="1">
      <c r="A191" s="55">
        <f>SUBTOTAL(3,B$3:B191)</f>
        <v>24</v>
      </c>
      <c r="B191" s="57">
        <f>交際費入力シート!K191</f>
        <v>0</v>
      </c>
      <c r="C191" s="55">
        <f>交際費入力シート!M191</f>
        <v>0</v>
      </c>
      <c r="D191" s="58">
        <f>交際費入力シート!L191</f>
        <v>0</v>
      </c>
      <c r="E191" s="59">
        <f>交際費入力シート!D191</f>
        <v>0</v>
      </c>
      <c r="F191" s="62"/>
      <c r="G191" s="65"/>
    </row>
    <row r="192" spans="1:7" ht="50" hidden="1" customHeight="1">
      <c r="A192" s="55">
        <f>SUBTOTAL(3,B$3:B192)</f>
        <v>24</v>
      </c>
      <c r="B192" s="57">
        <f>交際費入力シート!K192</f>
        <v>0</v>
      </c>
      <c r="C192" s="55">
        <f>交際費入力シート!M192</f>
        <v>0</v>
      </c>
      <c r="D192" s="58">
        <f>交際費入力シート!L192</f>
        <v>0</v>
      </c>
      <c r="E192" s="59">
        <f>交際費入力シート!D192</f>
        <v>0</v>
      </c>
      <c r="F192" s="62"/>
      <c r="G192" s="65"/>
    </row>
    <row r="193" spans="1:7" ht="50" hidden="1" customHeight="1">
      <c r="A193" s="55">
        <f>SUBTOTAL(3,B$3:B193)</f>
        <v>24</v>
      </c>
      <c r="B193" s="57">
        <f>交際費入力シート!K193</f>
        <v>0</v>
      </c>
      <c r="C193" s="55">
        <f>交際費入力シート!M193</f>
        <v>0</v>
      </c>
      <c r="D193" s="58">
        <f>交際費入力シート!L193</f>
        <v>0</v>
      </c>
      <c r="E193" s="59">
        <f>交際費入力シート!D193</f>
        <v>0</v>
      </c>
      <c r="F193" s="62"/>
      <c r="G193" s="65"/>
    </row>
    <row r="194" spans="1:7" ht="50" hidden="1" customHeight="1">
      <c r="A194" s="55">
        <f>SUBTOTAL(3,B$3:B194)</f>
        <v>24</v>
      </c>
      <c r="B194" s="57">
        <f>交際費入力シート!K194</f>
        <v>0</v>
      </c>
      <c r="C194" s="55">
        <f>交際費入力シート!M194</f>
        <v>0</v>
      </c>
      <c r="D194" s="58">
        <f>交際費入力シート!L194</f>
        <v>0</v>
      </c>
      <c r="E194" s="59">
        <f>交際費入力シート!D194</f>
        <v>0</v>
      </c>
      <c r="F194" s="62"/>
      <c r="G194" s="65"/>
    </row>
    <row r="195" spans="1:7" ht="50" hidden="1" customHeight="1">
      <c r="A195" s="55">
        <f>SUBTOTAL(3,B$3:B195)</f>
        <v>24</v>
      </c>
      <c r="B195" s="57">
        <f>交際費入力シート!K195</f>
        <v>0</v>
      </c>
      <c r="C195" s="55">
        <f>交際費入力シート!M195</f>
        <v>0</v>
      </c>
      <c r="D195" s="58">
        <f>交際費入力シート!L195</f>
        <v>0</v>
      </c>
      <c r="E195" s="59">
        <f>交際費入力シート!D195</f>
        <v>0</v>
      </c>
      <c r="F195" s="62"/>
      <c r="G195" s="65"/>
    </row>
    <row r="196" spans="1:7" ht="50" hidden="1" customHeight="1">
      <c r="A196" s="55">
        <f>SUBTOTAL(3,B$3:B196)</f>
        <v>24</v>
      </c>
      <c r="B196" s="57">
        <f>交際費入力シート!K196</f>
        <v>0</v>
      </c>
      <c r="C196" s="55">
        <f>交際費入力シート!M196</f>
        <v>0</v>
      </c>
      <c r="D196" s="58">
        <f>交際費入力シート!L196</f>
        <v>0</v>
      </c>
      <c r="E196" s="59">
        <f>交際費入力シート!D196</f>
        <v>0</v>
      </c>
      <c r="F196" s="62"/>
      <c r="G196" s="65"/>
    </row>
    <row r="197" spans="1:7" ht="50" hidden="1" customHeight="1">
      <c r="A197" s="55">
        <f>SUBTOTAL(3,B$3:B197)</f>
        <v>24</v>
      </c>
      <c r="B197" s="57">
        <f>交際費入力シート!K197</f>
        <v>0</v>
      </c>
      <c r="C197" s="55">
        <f>交際費入力シート!M197</f>
        <v>0</v>
      </c>
      <c r="D197" s="58">
        <f>交際費入力シート!L197</f>
        <v>0</v>
      </c>
      <c r="E197" s="59">
        <f>交際費入力シート!D197</f>
        <v>0</v>
      </c>
      <c r="F197" s="62"/>
      <c r="G197" s="65"/>
    </row>
    <row r="198" spans="1:7" ht="50" hidden="1" customHeight="1">
      <c r="A198" s="55">
        <f>SUBTOTAL(3,B$3:B198)</f>
        <v>24</v>
      </c>
      <c r="B198" s="57">
        <f>交際費入力シート!K198</f>
        <v>0</v>
      </c>
      <c r="C198" s="55">
        <f>交際費入力シート!M198</f>
        <v>0</v>
      </c>
      <c r="D198" s="58">
        <f>交際費入力シート!L198</f>
        <v>0</v>
      </c>
      <c r="E198" s="59">
        <f>交際費入力シート!D198</f>
        <v>0</v>
      </c>
      <c r="F198" s="62"/>
      <c r="G198" s="65"/>
    </row>
    <row r="199" spans="1:7" ht="50" hidden="1" customHeight="1">
      <c r="A199" s="55">
        <f>SUBTOTAL(3,B$3:B199)</f>
        <v>24</v>
      </c>
      <c r="B199" s="57">
        <f>交際費入力シート!K199</f>
        <v>0</v>
      </c>
      <c r="C199" s="55">
        <f>交際費入力シート!M199</f>
        <v>0</v>
      </c>
      <c r="D199" s="58">
        <f>交際費入力シート!L199</f>
        <v>0</v>
      </c>
      <c r="E199" s="59">
        <f>交際費入力シート!D199</f>
        <v>0</v>
      </c>
      <c r="F199" s="62"/>
      <c r="G199" s="65"/>
    </row>
    <row r="200" spans="1:7" ht="50" hidden="1" customHeight="1">
      <c r="A200" s="55">
        <f>SUBTOTAL(3,B$3:B200)</f>
        <v>24</v>
      </c>
      <c r="B200" s="57">
        <f>交際費入力シート!K200</f>
        <v>0</v>
      </c>
      <c r="C200" s="55">
        <f>交際費入力シート!M200</f>
        <v>0</v>
      </c>
      <c r="D200" s="58">
        <f>交際費入力シート!L200</f>
        <v>0</v>
      </c>
      <c r="E200" s="59">
        <f>交際費入力シート!D200</f>
        <v>0</v>
      </c>
      <c r="F200" s="62"/>
      <c r="G200" s="65"/>
    </row>
    <row r="201" spans="1:7" ht="50" hidden="1" customHeight="1">
      <c r="A201" s="55">
        <f>SUBTOTAL(3,B$3:B201)</f>
        <v>24</v>
      </c>
      <c r="B201" s="57">
        <f>交際費入力シート!K201</f>
        <v>0</v>
      </c>
      <c r="C201" s="55">
        <f>交際費入力シート!M201</f>
        <v>0</v>
      </c>
      <c r="D201" s="58">
        <f>交際費入力シート!L201</f>
        <v>0</v>
      </c>
      <c r="E201" s="59">
        <f>交際費入力シート!D201</f>
        <v>0</v>
      </c>
      <c r="F201" s="62"/>
      <c r="G201" s="65"/>
    </row>
    <row r="202" spans="1:7" ht="50" hidden="1" customHeight="1">
      <c r="A202" s="55">
        <f>SUBTOTAL(3,B$3:B202)</f>
        <v>24</v>
      </c>
      <c r="B202" s="57">
        <f>交際費入力シート!K202</f>
        <v>0</v>
      </c>
      <c r="C202" s="55">
        <f>交際費入力シート!M202</f>
        <v>0</v>
      </c>
      <c r="D202" s="58">
        <f>交際費入力シート!L202</f>
        <v>0</v>
      </c>
      <c r="E202" s="59">
        <f>交際費入力シート!D202</f>
        <v>0</v>
      </c>
      <c r="F202" s="62"/>
      <c r="G202" s="65"/>
    </row>
    <row r="203" spans="1:7" ht="50" customHeight="1">
      <c r="A203" s="56" t="s">
        <v>90</v>
      </c>
      <c r="B203" s="56"/>
      <c r="C203" s="56"/>
      <c r="D203" s="58">
        <f>SUBTOTAL(9,D3:D202)</f>
        <v>176000</v>
      </c>
      <c r="E203" s="60"/>
      <c r="F203" s="63"/>
    </row>
  </sheetData>
  <autoFilter ref="A2:E202">
    <filterColumn colId="1">
      <filters>
        <dateGroupItem year="2025" dateTimeGrouping="year"/>
      </filters>
    </filterColumn>
  </autoFilter>
  <mergeCells count="1">
    <mergeCell ref="A203:C203"/>
  </mergeCells>
  <phoneticPr fontId="1"/>
  <conditionalFormatting sqref="F1:F1048576">
    <cfRule type="cellIs" dxfId="27" priority="4" operator="between">
      <formula>43586</formula>
      <formula>43830</formula>
    </cfRule>
  </conditionalFormatting>
  <conditionalFormatting sqref="F3:F202">
    <cfRule type="cellIs" dxfId="26" priority="2" operator="between">
      <formula>43831</formula>
      <formula>44196</formula>
    </cfRule>
  </conditionalFormatting>
  <printOptions horizontalCentered="1"/>
  <pageMargins left="0.78740157480314965" right="0.78740157480314965" top="0.98425196850393704" bottom="0.78740157480314965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36"/>
  <sheetViews>
    <sheetView showGridLines="0" showZeros="0" view="pageBreakPreview" zoomScaleSheetLayoutView="100" workbookViewId="0">
      <selection activeCell="D16" sqref="D16:I16"/>
    </sheetView>
  </sheetViews>
  <sheetFormatPr defaultColWidth="3" defaultRowHeight="13.5" customHeight="1"/>
  <cols>
    <col min="1" max="22" width="3" style="52"/>
    <col min="23" max="23" width="2.75" style="52" customWidth="1"/>
    <col min="24" max="30" width="3" style="52"/>
    <col min="31" max="31" width="3.625" style="52" bestFit="1" customWidth="1"/>
    <col min="32" max="16384" width="3" style="52"/>
  </cols>
  <sheetData>
    <row r="1" spans="1:31" ht="18" customHeight="1">
      <c r="P1" s="101" t="s">
        <v>91</v>
      </c>
      <c r="Q1" s="104"/>
      <c r="R1" s="104"/>
      <c r="S1" s="106"/>
      <c r="AE1" s="119">
        <v>10</v>
      </c>
    </row>
    <row r="2" spans="1:31" ht="18" customHeight="1">
      <c r="P2" s="102" t="s">
        <v>77</v>
      </c>
      <c r="Q2" s="105"/>
      <c r="R2" s="105"/>
      <c r="S2" s="107"/>
      <c r="T2" s="108" t="s">
        <v>97</v>
      </c>
      <c r="U2" s="109"/>
      <c r="V2" s="109"/>
      <c r="W2" s="109"/>
      <c r="X2" s="110" t="s">
        <v>68</v>
      </c>
      <c r="Y2" s="105"/>
      <c r="Z2" s="105"/>
      <c r="AA2" s="110" t="s">
        <v>2</v>
      </c>
      <c r="AB2" s="105"/>
      <c r="AC2" s="107"/>
    </row>
    <row r="3" spans="1:31" ht="45" customHeight="1">
      <c r="B3" s="70" t="s">
        <v>71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118"/>
    </row>
    <row r="4" spans="1:31" ht="18" customHeight="1">
      <c r="A4" s="66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117"/>
    </row>
    <row r="5" spans="1:31" ht="18" customHeight="1">
      <c r="A5" s="67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2"/>
    </row>
    <row r="6" spans="1:31" ht="18" customHeight="1">
      <c r="A6" s="67"/>
      <c r="B6" s="72"/>
      <c r="C6" s="66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115"/>
      <c r="AB6" s="67"/>
      <c r="AC6" s="72"/>
    </row>
    <row r="7" spans="1:31" ht="27" customHeight="1">
      <c r="A7" s="67"/>
      <c r="B7" s="71"/>
      <c r="C7" s="67"/>
      <c r="D7" s="75" t="s">
        <v>73</v>
      </c>
      <c r="E7" s="75"/>
      <c r="F7" s="75"/>
      <c r="G7" s="75"/>
      <c r="H7" s="75"/>
      <c r="I7" s="75"/>
      <c r="J7" s="75"/>
      <c r="K7" s="75"/>
      <c r="L7" s="75"/>
      <c r="M7" s="75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2"/>
      <c r="AB7" s="67"/>
      <c r="AC7" s="72"/>
    </row>
    <row r="8" spans="1:31" ht="18" customHeight="1">
      <c r="A8" s="67"/>
      <c r="B8" s="71"/>
      <c r="C8" s="67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2"/>
      <c r="AB8" s="67"/>
      <c r="AC8" s="72"/>
    </row>
    <row r="9" spans="1:31" ht="27" customHeight="1">
      <c r="A9" s="67"/>
      <c r="B9" s="71"/>
      <c r="C9" s="67"/>
      <c r="D9" s="76" t="s">
        <v>74</v>
      </c>
      <c r="E9" s="81"/>
      <c r="F9" s="85"/>
      <c r="G9" s="76" t="s">
        <v>93</v>
      </c>
      <c r="H9" s="81"/>
      <c r="I9" s="85"/>
      <c r="J9" s="92"/>
      <c r="K9" s="96" t="str">
        <f>VLOOKUP($AE$1,交際費入力シート!$A$3:$AH$202,5,FALSE)</f>
        <v>三種町老人クラブ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111"/>
      <c r="AA9" s="72"/>
      <c r="AB9" s="67"/>
      <c r="AC9" s="72"/>
    </row>
    <row r="10" spans="1:31" ht="27" customHeight="1">
      <c r="A10" s="67"/>
      <c r="B10" s="71"/>
      <c r="C10" s="67"/>
      <c r="D10" s="77"/>
      <c r="E10" s="82"/>
      <c r="F10" s="86"/>
      <c r="G10" s="87" t="s">
        <v>47</v>
      </c>
      <c r="H10" s="88"/>
      <c r="I10" s="90"/>
      <c r="J10" s="93"/>
      <c r="K10" s="97" t="str">
        <f>VLOOKUP($AE$1,交際費入力シート!$A$3:$AH$202,6,FALSE)</f>
        <v>会長　眞川　保雄　</v>
      </c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112"/>
      <c r="AA10" s="72"/>
      <c r="AB10" s="67"/>
      <c r="AC10" s="72"/>
    </row>
    <row r="11" spans="1:31" ht="18" customHeight="1">
      <c r="A11" s="67"/>
      <c r="B11" s="71"/>
      <c r="C11" s="67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2"/>
      <c r="AB11" s="67"/>
      <c r="AC11" s="72"/>
    </row>
    <row r="12" spans="1:31" ht="27" customHeight="1">
      <c r="A12" s="67"/>
      <c r="B12" s="71"/>
      <c r="C12" s="67"/>
      <c r="D12" s="71"/>
      <c r="E12" s="71"/>
      <c r="F12" s="71"/>
      <c r="G12" s="87" t="s">
        <v>29</v>
      </c>
      <c r="H12" s="88"/>
      <c r="I12" s="90"/>
      <c r="J12" s="93"/>
      <c r="K12" s="98">
        <f>VLOOKUP($AE$1,交際費入力シート!$A$3:$AH$202,17,FALSE)*VLOOKUP($AE$1,交際費入力シート!$A$3:$AH$202,18,FALSE)</f>
        <v>5000</v>
      </c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112"/>
      <c r="AA12" s="72"/>
      <c r="AB12" s="67"/>
      <c r="AC12" s="72"/>
    </row>
    <row r="13" spans="1:31" ht="18" customHeight="1">
      <c r="A13" s="67"/>
      <c r="B13" s="71"/>
      <c r="C13" s="67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2"/>
      <c r="AB13" s="67"/>
      <c r="AC13" s="72"/>
    </row>
    <row r="14" spans="1:31" ht="36" customHeight="1">
      <c r="A14" s="67"/>
      <c r="B14" s="71"/>
      <c r="C14" s="67"/>
      <c r="D14" s="78" t="s">
        <v>55</v>
      </c>
      <c r="E14" s="78"/>
      <c r="F14" s="78"/>
      <c r="G14" s="78"/>
      <c r="H14" s="89" t="str">
        <f>VLOOKUP($AE$1,交際費入力シート!$A$3:$AH$202,4,FALSE)&amp;"の"&amp;VLOOKUP($AE$1,交際費入力シート!$A$3:$AH$202,15,FALSE)&amp;"として"</f>
        <v>三種町老人クラブ総会懇親会の寸志として</v>
      </c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113"/>
      <c r="AA14" s="72"/>
      <c r="AB14" s="67"/>
      <c r="AC14" s="72"/>
    </row>
    <row r="15" spans="1:31" ht="18" customHeight="1">
      <c r="A15" s="67"/>
      <c r="B15" s="71"/>
      <c r="C15" s="67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3"/>
      <c r="AA15" s="72"/>
      <c r="AB15" s="67"/>
      <c r="AC15" s="72"/>
    </row>
    <row r="16" spans="1:31" ht="27" customHeight="1">
      <c r="A16" s="67"/>
      <c r="B16" s="71"/>
      <c r="C16" s="67"/>
      <c r="D16" s="79" t="s">
        <v>75</v>
      </c>
      <c r="E16" s="83"/>
      <c r="F16" s="83"/>
      <c r="G16" s="83"/>
      <c r="H16" s="83"/>
      <c r="I16" s="91"/>
      <c r="J16" s="94"/>
      <c r="K16" s="97" t="str">
        <f>VLOOKUP($AE$1,交際費入力シート!$A$3:$AH$202,15,FALSE)&amp;"のため"</f>
        <v>寸志のため</v>
      </c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114"/>
      <c r="AA16" s="72"/>
      <c r="AB16" s="67"/>
      <c r="AC16" s="72"/>
    </row>
    <row r="17" spans="1:29" ht="18" customHeight="1">
      <c r="A17" s="67"/>
      <c r="B17" s="71"/>
      <c r="C17" s="67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2"/>
      <c r="AB17" s="71"/>
      <c r="AC17" s="72"/>
    </row>
    <row r="18" spans="1:29" ht="36" customHeight="1">
      <c r="A18" s="67"/>
      <c r="B18" s="71"/>
      <c r="C18" s="67"/>
      <c r="D18" s="80" t="s">
        <v>81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72"/>
      <c r="AB18" s="71"/>
      <c r="AC18" s="72"/>
    </row>
    <row r="19" spans="1:29" ht="18" customHeight="1">
      <c r="A19" s="67"/>
      <c r="B19" s="71"/>
      <c r="C19" s="67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72"/>
      <c r="AB19" s="71"/>
      <c r="AC19" s="72"/>
    </row>
    <row r="20" spans="1:29" ht="27" customHeight="1">
      <c r="A20" s="67"/>
      <c r="B20" s="71"/>
      <c r="C20" s="67"/>
      <c r="D20" s="71"/>
      <c r="E20" s="84">
        <f>VLOOKUP($AE$1,交際費入力シート!$A$3:$AH$202,11,FALSE)</f>
        <v>45813</v>
      </c>
      <c r="F20" s="84"/>
      <c r="G20" s="84"/>
      <c r="H20" s="84"/>
      <c r="I20" s="84"/>
      <c r="J20" s="84"/>
      <c r="K20" s="99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2"/>
      <c r="AB20" s="71"/>
      <c r="AC20" s="72"/>
    </row>
    <row r="21" spans="1:29" ht="27" customHeight="1">
      <c r="A21" s="67"/>
      <c r="B21" s="71"/>
      <c r="C21" s="67"/>
      <c r="D21" s="71"/>
      <c r="E21" s="71"/>
      <c r="F21" s="71"/>
      <c r="G21" s="71"/>
      <c r="H21" s="71"/>
      <c r="I21" s="71"/>
      <c r="J21" s="95"/>
      <c r="K21" s="95"/>
      <c r="L21" s="78" t="s">
        <v>79</v>
      </c>
      <c r="M21" s="78"/>
      <c r="N21" s="78"/>
      <c r="O21" s="100"/>
      <c r="P21" s="103" t="s">
        <v>92</v>
      </c>
      <c r="Q21" s="103"/>
      <c r="R21" s="103"/>
      <c r="S21" s="103"/>
      <c r="T21" s="103"/>
      <c r="U21" s="103"/>
      <c r="V21" s="103"/>
      <c r="W21" s="103"/>
      <c r="X21" s="103"/>
      <c r="Y21" s="103"/>
      <c r="Z21" s="100"/>
      <c r="AA21" s="72"/>
      <c r="AB21" s="71"/>
      <c r="AC21" s="72"/>
    </row>
    <row r="22" spans="1:29" ht="18" customHeight="1">
      <c r="A22" s="67"/>
      <c r="B22" s="72"/>
      <c r="C22" s="68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116"/>
      <c r="AB22" s="71"/>
      <c r="AC22" s="72"/>
    </row>
    <row r="23" spans="1:29" ht="18" customHeight="1">
      <c r="A23" s="67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2"/>
    </row>
    <row r="24" spans="1:29" ht="18" customHeight="1">
      <c r="A24" s="67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2"/>
    </row>
    <row r="25" spans="1:29" ht="18" customHeight="1">
      <c r="A25" s="67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2"/>
    </row>
    <row r="26" spans="1:29" ht="18" customHeight="1">
      <c r="A26" s="67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2"/>
    </row>
    <row r="27" spans="1:29" ht="18" customHeight="1">
      <c r="A27" s="67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2"/>
    </row>
    <row r="28" spans="1:29" ht="18" customHeight="1">
      <c r="A28" s="67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2"/>
    </row>
    <row r="29" spans="1:29" ht="18" customHeight="1">
      <c r="A29" s="67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2"/>
    </row>
    <row r="30" spans="1:29" ht="18" customHeight="1">
      <c r="A30" s="67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2"/>
    </row>
    <row r="31" spans="1:29" ht="18" customHeight="1">
      <c r="A31" s="67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2"/>
    </row>
    <row r="32" spans="1:29" ht="18" customHeight="1">
      <c r="A32" s="67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2"/>
    </row>
    <row r="33" spans="1:29" ht="18" customHeight="1">
      <c r="A33" s="67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2"/>
    </row>
    <row r="34" spans="1:29" ht="18" customHeight="1">
      <c r="A34" s="67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2"/>
    </row>
    <row r="35" spans="1:29" ht="18" customHeight="1">
      <c r="A35" s="67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2"/>
    </row>
    <row r="36" spans="1:29" ht="18" customHeight="1">
      <c r="A36" s="68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116"/>
    </row>
  </sheetData>
  <sheetProtection password="EB4E" sheet="1" formatCells="0" formatColumns="0" formatRows="0" insertColumns="0" insertRows="0" insertHyperlinks="0" deleteColumns="0" deleteRows="0" sort="0" autoFilter="0" pivotTables="0"/>
  <mergeCells count="22">
    <mergeCell ref="P1:S1"/>
    <mergeCell ref="P2:S2"/>
    <mergeCell ref="T2:W2"/>
    <mergeCell ref="X2:Z2"/>
    <mergeCell ref="AA2:AC2"/>
    <mergeCell ref="B3:AB3"/>
    <mergeCell ref="D7:M7"/>
    <mergeCell ref="G9:I9"/>
    <mergeCell ref="K9:Y9"/>
    <mergeCell ref="G10:I10"/>
    <mergeCell ref="K10:Y10"/>
    <mergeCell ref="G12:I12"/>
    <mergeCell ref="K12:Y12"/>
    <mergeCell ref="D14:G14"/>
    <mergeCell ref="H14:Y14"/>
    <mergeCell ref="D16:I16"/>
    <mergeCell ref="K16:Y16"/>
    <mergeCell ref="D18:Z18"/>
    <mergeCell ref="E20:J20"/>
    <mergeCell ref="L21:N21"/>
    <mergeCell ref="P21:Y21"/>
    <mergeCell ref="D9:F10"/>
  </mergeCells>
  <phoneticPr fontId="1"/>
  <conditionalFormatting sqref="E20:J20">
    <cfRule type="cellIs" dxfId="25" priority="3" operator="between">
      <formula>43831</formula>
      <formula>44196</formula>
    </cfRule>
    <cfRule type="cellIs" dxfId="24" priority="4" operator="between">
      <formula>43586</formula>
      <formula>43830</formula>
    </cfRule>
    <cfRule type="cellIs" dxfId="23" priority="2" operator="between">
      <formula>44562</formula>
      <formula>44926</formula>
    </cfRule>
    <cfRule type="cellIs" dxfId="22" priority="1" operator="between">
      <formula>44927</formula>
      <formula>45291</formula>
    </cfRule>
  </conditionalFormatting>
  <dataValidations count="1">
    <dataValidation type="list" allowBlank="1" showDropDown="0" showInputMessage="1" showErrorMessage="1" sqref="P1:S1">
      <formula1>"支払,精算"</formula1>
    </dataValidation>
  </dataValidations>
  <pageMargins left="0.78740157480314965" right="0.78740157480314965" top="0.78740157480314965" bottom="0.78740157480314965" header="0.78740157480314965" footer="0.78740157480314965"/>
  <pageSetup paperSize="9" fitToWidth="1" fitToHeight="1" orientation="portrait" usePrinterDefaults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36"/>
  <sheetViews>
    <sheetView showGridLines="0" showZeros="0" topLeftCell="A4" zoomScaleSheetLayoutView="100" workbookViewId="0">
      <selection activeCell="D16" sqref="D16:I16"/>
    </sheetView>
  </sheetViews>
  <sheetFormatPr defaultColWidth="3" defaultRowHeight="13.5" customHeight="1"/>
  <cols>
    <col min="1" max="22" width="3" style="52"/>
    <col min="23" max="23" width="2.75" style="52" customWidth="1"/>
    <col min="24" max="30" width="3" style="52"/>
    <col min="31" max="31" width="3.5" style="52" bestFit="1" customWidth="1"/>
    <col min="32" max="16384" width="3" style="52"/>
  </cols>
  <sheetData>
    <row r="1" spans="1:31" ht="18" customHeight="1">
      <c r="P1" s="101" t="s">
        <v>76</v>
      </c>
      <c r="Q1" s="104"/>
      <c r="R1" s="104"/>
      <c r="S1" s="106"/>
      <c r="AE1" s="119">
        <v>1</v>
      </c>
    </row>
    <row r="2" spans="1:31" ht="18" customHeight="1">
      <c r="P2" s="102" t="s">
        <v>77</v>
      </c>
      <c r="Q2" s="105"/>
      <c r="R2" s="105"/>
      <c r="S2" s="107"/>
      <c r="T2" s="108" t="s">
        <v>17</v>
      </c>
      <c r="U2" s="109"/>
      <c r="V2" s="109"/>
      <c r="W2" s="109"/>
      <c r="X2" s="105" t="str">
        <f>IF(P1="支払","001","002")</f>
        <v>001</v>
      </c>
      <c r="Y2" s="105"/>
      <c r="Z2" s="105"/>
      <c r="AA2" s="105"/>
      <c r="AB2" s="105"/>
      <c r="AC2" s="107"/>
    </row>
    <row r="3" spans="1:31" ht="45" customHeight="1">
      <c r="B3" s="70" t="s">
        <v>71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118"/>
    </row>
    <row r="4" spans="1:31" ht="18" customHeight="1">
      <c r="A4" s="66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117"/>
    </row>
    <row r="5" spans="1:31" ht="18" customHeight="1">
      <c r="A5" s="67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2"/>
    </row>
    <row r="6" spans="1:31" ht="18" customHeight="1">
      <c r="A6" s="67"/>
      <c r="B6" s="72"/>
      <c r="C6" s="66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115"/>
      <c r="AB6" s="67"/>
      <c r="AC6" s="72"/>
    </row>
    <row r="7" spans="1:31" ht="27" customHeight="1">
      <c r="A7" s="67"/>
      <c r="B7" s="71"/>
      <c r="C7" s="67"/>
      <c r="D7" s="75" t="s">
        <v>73</v>
      </c>
      <c r="E7" s="75"/>
      <c r="F7" s="75"/>
      <c r="G7" s="75"/>
      <c r="H7" s="75"/>
      <c r="I7" s="75"/>
      <c r="J7" s="75"/>
      <c r="K7" s="75"/>
      <c r="L7" s="75"/>
      <c r="M7" s="75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2"/>
      <c r="AB7" s="67"/>
      <c r="AC7" s="72"/>
    </row>
    <row r="8" spans="1:31" ht="18" customHeight="1">
      <c r="A8" s="67"/>
      <c r="B8" s="71"/>
      <c r="C8" s="67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2"/>
      <c r="AB8" s="67"/>
      <c r="AC8" s="72"/>
    </row>
    <row r="9" spans="1:31" ht="27" customHeight="1">
      <c r="A9" s="67"/>
      <c r="B9" s="71"/>
      <c r="C9" s="67"/>
      <c r="D9" s="76" t="s">
        <v>74</v>
      </c>
      <c r="E9" s="81"/>
      <c r="F9" s="85"/>
      <c r="G9" s="76" t="s">
        <v>93</v>
      </c>
      <c r="H9" s="81"/>
      <c r="I9" s="85"/>
      <c r="J9" s="92"/>
      <c r="K9" s="96">
        <f>VLOOKUP($AE$1,交際費入力シート!$A$3:$AH$202,7,FALSE)</f>
        <v>0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111"/>
      <c r="AA9" s="72"/>
      <c r="AB9" s="67"/>
      <c r="AC9" s="72"/>
    </row>
    <row r="10" spans="1:31" ht="27" customHeight="1">
      <c r="A10" s="67"/>
      <c r="B10" s="71"/>
      <c r="C10" s="67"/>
      <c r="D10" s="77"/>
      <c r="E10" s="82"/>
      <c r="F10" s="86"/>
      <c r="G10" s="87" t="s">
        <v>47</v>
      </c>
      <c r="H10" s="88"/>
      <c r="I10" s="90"/>
      <c r="J10" s="93"/>
      <c r="K10" s="97">
        <f>VLOOKUP($AE$1,交際費入力シート!$A$3:$AH$202,8,FALSE)</f>
        <v>0</v>
      </c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112"/>
      <c r="AA10" s="72"/>
      <c r="AB10" s="67"/>
      <c r="AC10" s="72"/>
    </row>
    <row r="11" spans="1:31" ht="18" customHeight="1">
      <c r="A11" s="67"/>
      <c r="B11" s="71"/>
      <c r="C11" s="67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2"/>
      <c r="AB11" s="67"/>
      <c r="AC11" s="72"/>
    </row>
    <row r="12" spans="1:31" ht="27" customHeight="1">
      <c r="A12" s="67"/>
      <c r="B12" s="71"/>
      <c r="C12" s="67"/>
      <c r="D12" s="71"/>
      <c r="E12" s="71"/>
      <c r="F12" s="71"/>
      <c r="G12" s="87" t="s">
        <v>29</v>
      </c>
      <c r="H12" s="88"/>
      <c r="I12" s="90"/>
      <c r="J12" s="93"/>
      <c r="K12" s="98">
        <f>VLOOKUP($AE$1,交際費入力シート!$A$3:$AH$202,24,FALSE)*VLOOKUP($AE$1,交際費入力シート!$A$3:$AH$202,25,FALSE)</f>
        <v>0</v>
      </c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112"/>
      <c r="AA12" s="72"/>
      <c r="AB12" s="67"/>
      <c r="AC12" s="72"/>
    </row>
    <row r="13" spans="1:31" ht="18" customHeight="1">
      <c r="A13" s="67"/>
      <c r="B13" s="71"/>
      <c r="C13" s="67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2"/>
      <c r="AB13" s="67"/>
      <c r="AC13" s="72"/>
    </row>
    <row r="14" spans="1:31" ht="36" customHeight="1">
      <c r="A14" s="67"/>
      <c r="B14" s="71"/>
      <c r="C14" s="67"/>
      <c r="D14" s="78" t="s">
        <v>55</v>
      </c>
      <c r="E14" s="78"/>
      <c r="F14" s="78"/>
      <c r="G14" s="78"/>
      <c r="H14" s="89" t="str">
        <f>VLOOKUP($AE$1,交際費入力シート!$A$3:$AH$202,4,FALSE)&amp;"の"&amp;VLOOKUP($AE$1,交際費入力シート!$A$3:$AH$202,22,FALSE)&amp;"として"</f>
        <v>ＡＯＳ株式会社社長就任披露会のとして</v>
      </c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113"/>
      <c r="AA14" s="72"/>
      <c r="AB14" s="67"/>
      <c r="AC14" s="72"/>
    </row>
    <row r="15" spans="1:31" ht="18" customHeight="1">
      <c r="A15" s="67"/>
      <c r="B15" s="71"/>
      <c r="C15" s="67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3"/>
      <c r="AA15" s="72"/>
      <c r="AB15" s="67"/>
      <c r="AC15" s="72"/>
    </row>
    <row r="16" spans="1:31" ht="27" customHeight="1">
      <c r="A16" s="67"/>
      <c r="B16" s="71"/>
      <c r="C16" s="67"/>
      <c r="D16" s="79" t="s">
        <v>75</v>
      </c>
      <c r="E16" s="83"/>
      <c r="F16" s="83"/>
      <c r="G16" s="83"/>
      <c r="H16" s="83"/>
      <c r="I16" s="91"/>
      <c r="J16" s="94"/>
      <c r="K16" s="97" t="str">
        <f>VLOOKUP($AE$1,交際費入力シート!$A$3:$AH$202,22,FALSE)&amp;"のため"</f>
        <v>のため</v>
      </c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114"/>
      <c r="AA16" s="72"/>
      <c r="AB16" s="67"/>
      <c r="AC16" s="72"/>
    </row>
    <row r="17" spans="1:29" ht="18" customHeight="1">
      <c r="A17" s="67"/>
      <c r="B17" s="71"/>
      <c r="C17" s="67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2"/>
      <c r="AB17" s="71"/>
      <c r="AC17" s="72"/>
    </row>
    <row r="18" spans="1:29" ht="36" customHeight="1">
      <c r="A18" s="67"/>
      <c r="B18" s="71"/>
      <c r="C18" s="67"/>
      <c r="D18" s="80" t="s">
        <v>81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72"/>
      <c r="AB18" s="71"/>
      <c r="AC18" s="72"/>
    </row>
    <row r="19" spans="1:29" ht="18" customHeight="1">
      <c r="A19" s="67"/>
      <c r="B19" s="71"/>
      <c r="C19" s="67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72"/>
      <c r="AB19" s="71"/>
      <c r="AC19" s="72"/>
    </row>
    <row r="20" spans="1:29" ht="27" customHeight="1">
      <c r="A20" s="67"/>
      <c r="B20" s="71"/>
      <c r="C20" s="67"/>
      <c r="D20" s="71"/>
      <c r="E20" s="84">
        <f>VLOOKUP($AE$1,交際費入力シート!$A$3:$AH$202,11,FALSE)</f>
        <v>45759</v>
      </c>
      <c r="F20" s="84"/>
      <c r="G20" s="84"/>
      <c r="H20" s="84"/>
      <c r="I20" s="84"/>
      <c r="J20" s="84"/>
      <c r="K20" s="99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2"/>
      <c r="AB20" s="71"/>
      <c r="AC20" s="72"/>
    </row>
    <row r="21" spans="1:29" ht="27" customHeight="1">
      <c r="A21" s="67"/>
      <c r="B21" s="71"/>
      <c r="C21" s="67"/>
      <c r="D21" s="71"/>
      <c r="E21" s="71"/>
      <c r="F21" s="71"/>
      <c r="G21" s="71"/>
      <c r="H21" s="71"/>
      <c r="I21" s="71"/>
      <c r="J21" s="95"/>
      <c r="K21" s="95"/>
      <c r="L21" s="78" t="s">
        <v>79</v>
      </c>
      <c r="M21" s="78"/>
      <c r="N21" s="78"/>
      <c r="O21" s="100"/>
      <c r="P21" s="103" t="s">
        <v>25</v>
      </c>
      <c r="Q21" s="103"/>
      <c r="R21" s="103"/>
      <c r="S21" s="103"/>
      <c r="T21" s="103"/>
      <c r="U21" s="103"/>
      <c r="V21" s="103"/>
      <c r="W21" s="103"/>
      <c r="X21" s="103"/>
      <c r="Y21" s="103"/>
      <c r="Z21" s="100"/>
      <c r="AA21" s="72"/>
      <c r="AB21" s="71"/>
      <c r="AC21" s="72"/>
    </row>
    <row r="22" spans="1:29" ht="18" customHeight="1">
      <c r="A22" s="67"/>
      <c r="B22" s="72"/>
      <c r="C22" s="68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116"/>
      <c r="AB22" s="71"/>
      <c r="AC22" s="72"/>
    </row>
    <row r="23" spans="1:29" ht="18" customHeight="1">
      <c r="A23" s="67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2"/>
    </row>
    <row r="24" spans="1:29" ht="18" customHeight="1">
      <c r="A24" s="67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2"/>
    </row>
    <row r="25" spans="1:29" ht="18" customHeight="1">
      <c r="A25" s="67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2"/>
    </row>
    <row r="26" spans="1:29" ht="18" customHeight="1">
      <c r="A26" s="67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2"/>
    </row>
    <row r="27" spans="1:29" ht="18" customHeight="1">
      <c r="A27" s="67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2"/>
    </row>
    <row r="28" spans="1:29" ht="18" customHeight="1">
      <c r="A28" s="67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2"/>
    </row>
    <row r="29" spans="1:29" ht="18" customHeight="1">
      <c r="A29" s="67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2"/>
    </row>
    <row r="30" spans="1:29" ht="18" customHeight="1">
      <c r="A30" s="67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2"/>
    </row>
    <row r="31" spans="1:29" ht="18" customHeight="1">
      <c r="A31" s="67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2"/>
    </row>
    <row r="32" spans="1:29" ht="18" customHeight="1">
      <c r="A32" s="67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2"/>
    </row>
    <row r="33" spans="1:29" ht="18" customHeight="1">
      <c r="A33" s="67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2"/>
    </row>
    <row r="34" spans="1:29" ht="18" customHeight="1">
      <c r="A34" s="67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2"/>
    </row>
    <row r="35" spans="1:29" ht="18" customHeight="1">
      <c r="A35" s="67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2"/>
    </row>
    <row r="36" spans="1:29" ht="18" customHeight="1">
      <c r="A36" s="68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116"/>
    </row>
  </sheetData>
  <sheetProtection password="EB4E" sheet="1" formatCells="0" formatColumns="0" formatRows="0" insertColumns="0" insertRows="0" insertHyperlinks="0" deleteColumns="0" deleteRows="0" sort="0" autoFilter="0" pivotTables="0"/>
  <mergeCells count="22">
    <mergeCell ref="P1:S1"/>
    <mergeCell ref="P2:S2"/>
    <mergeCell ref="T2:W2"/>
    <mergeCell ref="X2:Z2"/>
    <mergeCell ref="AA2:AC2"/>
    <mergeCell ref="B3:AB3"/>
    <mergeCell ref="D7:M7"/>
    <mergeCell ref="G9:I9"/>
    <mergeCell ref="K9:Y9"/>
    <mergeCell ref="G10:I10"/>
    <mergeCell ref="K10:Y10"/>
    <mergeCell ref="G12:I12"/>
    <mergeCell ref="K12:Y12"/>
    <mergeCell ref="D14:G14"/>
    <mergeCell ref="H14:Y14"/>
    <mergeCell ref="D16:I16"/>
    <mergeCell ref="K16:Y16"/>
    <mergeCell ref="D18:Z18"/>
    <mergeCell ref="E20:J20"/>
    <mergeCell ref="L21:N21"/>
    <mergeCell ref="P21:Y21"/>
    <mergeCell ref="D9:F10"/>
  </mergeCells>
  <phoneticPr fontId="1"/>
  <conditionalFormatting sqref="E20:J20">
    <cfRule type="cellIs" dxfId="21" priority="1" operator="between">
      <formula>43586</formula>
      <formula>43830</formula>
    </cfRule>
  </conditionalFormatting>
  <dataValidations count="1">
    <dataValidation type="list" allowBlank="1" showDropDown="0" showInputMessage="1" showErrorMessage="1" sqref="P1:S1">
      <formula1>"支払,精算"</formula1>
    </dataValidation>
  </dataValidations>
  <pageMargins left="0.78740157480314965" right="0.78740157480314965" top="0.78740157480314965" bottom="0.78740157480314965" header="0.78740157480314965" footer="0.78740157480314965"/>
  <pageSetup paperSize="9" fitToWidth="1" fitToHeight="1" orientation="portrait" usePrinterDefaults="1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F201"/>
  <sheetViews>
    <sheetView showGridLines="0" view="pageBreakPreview" zoomScale="89" zoomScaleSheetLayoutView="89" workbookViewId="0">
      <pane ySplit="2" topLeftCell="A48" activePane="bottomLeft" state="frozen"/>
      <selection pane="bottomLeft" activeCell="I59" sqref="I59"/>
    </sheetView>
  </sheetViews>
  <sheetFormatPr defaultColWidth="15.625" defaultRowHeight="15" customHeight="1"/>
  <cols>
    <col min="1" max="1" width="5.625" style="1" customWidth="1"/>
    <col min="2" max="2" width="9.125" style="2" customWidth="1"/>
    <col min="3" max="3" width="10.625" style="3" customWidth="1"/>
    <col min="4" max="4" width="15.625" style="4"/>
    <col min="5" max="5" width="7.5" style="6" customWidth="1"/>
    <col min="6" max="16384" width="15.625" style="11"/>
  </cols>
  <sheetData>
    <row r="1" spans="1:6" ht="15" customHeight="1">
      <c r="A1" s="1" t="s">
        <v>36</v>
      </c>
      <c r="B1" s="2" t="s">
        <v>32</v>
      </c>
      <c r="C1" s="3" t="s">
        <v>125</v>
      </c>
      <c r="D1" s="18"/>
      <c r="E1" s="27"/>
    </row>
    <row r="2" spans="1:6" s="12" customFormat="1" ht="15" customHeight="1">
      <c r="A2" s="13" t="s">
        <v>33</v>
      </c>
      <c r="B2" s="14" t="s">
        <v>30</v>
      </c>
      <c r="C2" s="16" t="s">
        <v>38</v>
      </c>
      <c r="D2" s="19" t="s">
        <v>102</v>
      </c>
      <c r="E2" s="28" t="s">
        <v>121</v>
      </c>
      <c r="F2" s="12" t="s">
        <v>3</v>
      </c>
    </row>
    <row r="3" spans="1:6" ht="15" customHeight="1">
      <c r="A3" s="1">
        <f t="shared" ref="A3:A66" si="0">ROW()-2</f>
        <v>1</v>
      </c>
      <c r="B3" s="15"/>
      <c r="C3" s="17">
        <v>45754</v>
      </c>
      <c r="D3" s="20" t="s">
        <v>98</v>
      </c>
      <c r="E3" s="29" t="s">
        <v>122</v>
      </c>
    </row>
    <row r="4" spans="1:6" ht="15" customHeight="1">
      <c r="A4" s="1">
        <f t="shared" si="0"/>
        <v>2</v>
      </c>
      <c r="B4" s="2" t="e">
        <f>#REF!-#REF!</f>
        <v>#REF!</v>
      </c>
      <c r="C4" s="3">
        <v>45770</v>
      </c>
      <c r="D4" s="4" t="s">
        <v>133</v>
      </c>
      <c r="E4" s="29" t="s">
        <v>122</v>
      </c>
    </row>
    <row r="5" spans="1:6" ht="15" customHeight="1">
      <c r="A5" s="1">
        <f t="shared" si="0"/>
        <v>3</v>
      </c>
      <c r="B5" s="2" t="e">
        <f>B4-#REF!</f>
        <v>#REF!</v>
      </c>
      <c r="C5" s="3">
        <v>45770</v>
      </c>
      <c r="D5" s="21" t="s">
        <v>109</v>
      </c>
      <c r="E5" s="29" t="s">
        <v>122</v>
      </c>
    </row>
    <row r="6" spans="1:6" ht="15" customHeight="1">
      <c r="A6" s="1">
        <f t="shared" si="0"/>
        <v>4</v>
      </c>
      <c r="B6" s="2" t="e">
        <f>B5-#REF!</f>
        <v>#REF!</v>
      </c>
      <c r="C6" s="3">
        <v>45775</v>
      </c>
      <c r="D6" s="21" t="s">
        <v>80</v>
      </c>
      <c r="E6" s="29" t="s">
        <v>124</v>
      </c>
      <c r="F6" s="11" t="s">
        <v>190</v>
      </c>
    </row>
    <row r="7" spans="1:6" ht="15" customHeight="1">
      <c r="A7" s="1">
        <f t="shared" si="0"/>
        <v>5</v>
      </c>
      <c r="B7" s="2" t="e">
        <f>B6-#REF!</f>
        <v>#REF!</v>
      </c>
      <c r="C7" s="3">
        <v>45777</v>
      </c>
      <c r="D7" s="21" t="s">
        <v>132</v>
      </c>
      <c r="E7" s="29" t="s">
        <v>122</v>
      </c>
    </row>
    <row r="8" spans="1:6" ht="15" customHeight="1">
      <c r="A8" s="1">
        <f t="shared" si="0"/>
        <v>6</v>
      </c>
      <c r="B8" s="2" t="e">
        <f>B7-#REF!</f>
        <v>#REF!</v>
      </c>
      <c r="C8" s="3">
        <v>45791</v>
      </c>
      <c r="D8" s="4" t="s">
        <v>95</v>
      </c>
      <c r="E8" s="29" t="s">
        <v>122</v>
      </c>
    </row>
    <row r="9" spans="1:6" ht="15" customHeight="1">
      <c r="A9" s="1">
        <f t="shared" si="0"/>
        <v>7</v>
      </c>
      <c r="B9" s="2" t="e">
        <f>B8-#REF!</f>
        <v>#REF!</v>
      </c>
      <c r="C9" s="3">
        <v>45792</v>
      </c>
      <c r="D9" s="4" t="s">
        <v>114</v>
      </c>
      <c r="E9" s="29" t="s">
        <v>122</v>
      </c>
    </row>
    <row r="10" spans="1:6" s="11" customFormat="1" ht="15" customHeight="1">
      <c r="A10" s="1">
        <f t="shared" si="0"/>
        <v>8</v>
      </c>
      <c r="B10" s="2" t="e">
        <f>B9-#REF!</f>
        <v>#REF!</v>
      </c>
      <c r="C10" s="3">
        <v>45795</v>
      </c>
      <c r="D10" s="21" t="s">
        <v>22</v>
      </c>
      <c r="E10" s="29" t="s">
        <v>124</v>
      </c>
      <c r="F10" s="11" t="s">
        <v>190</v>
      </c>
    </row>
    <row r="11" spans="1:6" ht="15" customHeight="1">
      <c r="A11" s="1">
        <f t="shared" si="0"/>
        <v>9</v>
      </c>
      <c r="B11" s="2" t="e">
        <f>B10-#REF!</f>
        <v>#REF!</v>
      </c>
      <c r="C11" s="3">
        <v>45796</v>
      </c>
      <c r="D11" s="4" t="s">
        <v>130</v>
      </c>
      <c r="E11" s="29" t="s">
        <v>122</v>
      </c>
    </row>
    <row r="12" spans="1:6" ht="15" customHeight="1">
      <c r="A12" s="1">
        <f t="shared" si="0"/>
        <v>10</v>
      </c>
      <c r="B12" s="2" t="e">
        <f>B11-#REF!</f>
        <v>#REF!</v>
      </c>
      <c r="C12" s="3">
        <v>45797</v>
      </c>
      <c r="D12" s="4" t="s">
        <v>116</v>
      </c>
      <c r="E12" s="29" t="s">
        <v>122</v>
      </c>
    </row>
    <row r="13" spans="1:6" ht="15" customHeight="1">
      <c r="A13" s="1">
        <f t="shared" si="0"/>
        <v>11</v>
      </c>
      <c r="B13" s="2" t="e">
        <f>B12-#REF!</f>
        <v>#REF!</v>
      </c>
      <c r="C13" s="3">
        <v>45797</v>
      </c>
      <c r="D13" s="4" t="s">
        <v>117</v>
      </c>
      <c r="E13" s="29" t="s">
        <v>124</v>
      </c>
    </row>
    <row r="14" spans="1:6" ht="15" customHeight="1">
      <c r="A14" s="1">
        <f t="shared" si="0"/>
        <v>12</v>
      </c>
      <c r="B14" s="2" t="e">
        <f>B13-#REF!</f>
        <v>#REF!</v>
      </c>
      <c r="C14" s="3">
        <v>45799</v>
      </c>
      <c r="D14" s="4" t="s">
        <v>118</v>
      </c>
      <c r="E14" s="29" t="s">
        <v>122</v>
      </c>
    </row>
    <row r="15" spans="1:6" ht="15" customHeight="1">
      <c r="A15" s="1">
        <f t="shared" si="0"/>
        <v>13</v>
      </c>
      <c r="B15" s="2" t="e">
        <f>B14-#REF!</f>
        <v>#REF!</v>
      </c>
      <c r="C15" s="3">
        <v>45804</v>
      </c>
      <c r="D15" s="4" t="s">
        <v>120</v>
      </c>
      <c r="E15" s="29" t="s">
        <v>122</v>
      </c>
    </row>
    <row r="16" spans="1:6" ht="15" customHeight="1">
      <c r="A16" s="1">
        <f t="shared" si="0"/>
        <v>14</v>
      </c>
      <c r="B16" s="2" t="e">
        <f>B15-#REF!</f>
        <v>#REF!</v>
      </c>
      <c r="C16" s="3">
        <v>45805</v>
      </c>
      <c r="D16" s="4" t="s">
        <v>127</v>
      </c>
      <c r="E16" s="29" t="s">
        <v>16</v>
      </c>
      <c r="F16" s="11" t="s">
        <v>128</v>
      </c>
    </row>
    <row r="17" spans="1:6" ht="15" customHeight="1">
      <c r="A17" s="1">
        <f t="shared" si="0"/>
        <v>15</v>
      </c>
      <c r="B17" s="2" t="e">
        <f>B16-#REF!</f>
        <v>#REF!</v>
      </c>
      <c r="C17" s="3">
        <v>45806</v>
      </c>
      <c r="D17" s="4" t="s">
        <v>142</v>
      </c>
      <c r="E17" s="29" t="s">
        <v>122</v>
      </c>
    </row>
    <row r="18" spans="1:6" ht="15" customHeight="1">
      <c r="A18" s="1">
        <f t="shared" si="0"/>
        <v>16</v>
      </c>
      <c r="B18" s="2" t="e">
        <f>B17-#REF!</f>
        <v>#REF!</v>
      </c>
      <c r="C18" s="3">
        <v>45813</v>
      </c>
      <c r="D18" s="4" t="s">
        <v>78</v>
      </c>
      <c r="E18" s="29" t="s">
        <v>122</v>
      </c>
    </row>
    <row r="19" spans="1:6" ht="15" customHeight="1">
      <c r="A19" s="1">
        <f t="shared" si="0"/>
        <v>17</v>
      </c>
      <c r="B19" s="2" t="e">
        <f>B18-#REF!</f>
        <v>#REF!</v>
      </c>
      <c r="C19" s="3">
        <v>45835</v>
      </c>
      <c r="D19" s="4" t="s">
        <v>143</v>
      </c>
      <c r="E19" s="29" t="s">
        <v>122</v>
      </c>
    </row>
    <row r="20" spans="1:6" ht="15" customHeight="1">
      <c r="A20" s="1">
        <f t="shared" si="0"/>
        <v>18</v>
      </c>
      <c r="B20" s="2" t="e">
        <f>B19-#REF!</f>
        <v>#REF!</v>
      </c>
      <c r="C20" s="3">
        <v>45843</v>
      </c>
      <c r="D20" s="4" t="s">
        <v>144</v>
      </c>
      <c r="E20" s="29" t="s">
        <v>122</v>
      </c>
    </row>
    <row r="21" spans="1:6" ht="15" customHeight="1">
      <c r="A21" s="1">
        <f t="shared" si="0"/>
        <v>19</v>
      </c>
      <c r="B21" s="2" t="e">
        <f>B20-#REF!</f>
        <v>#REF!</v>
      </c>
      <c r="C21" s="3">
        <v>45846</v>
      </c>
      <c r="D21" s="4" t="s">
        <v>146</v>
      </c>
      <c r="E21" s="29" t="s">
        <v>122</v>
      </c>
    </row>
    <row r="22" spans="1:6" ht="15" customHeight="1">
      <c r="A22" s="1">
        <f t="shared" si="0"/>
        <v>20</v>
      </c>
      <c r="B22" s="2" t="e">
        <f>B21-#REF!</f>
        <v>#REF!</v>
      </c>
      <c r="C22" s="3">
        <v>45856</v>
      </c>
      <c r="D22" s="4" t="s">
        <v>123</v>
      </c>
      <c r="E22" s="29" t="s">
        <v>16</v>
      </c>
      <c r="F22" s="11" t="s">
        <v>18</v>
      </c>
    </row>
    <row r="23" spans="1:6" ht="15" customHeight="1">
      <c r="A23" s="1">
        <f t="shared" si="0"/>
        <v>21</v>
      </c>
      <c r="B23" s="2" t="e">
        <f>B22-#REF!</f>
        <v>#REF!</v>
      </c>
      <c r="C23" s="3">
        <v>45864</v>
      </c>
      <c r="D23" s="4" t="s">
        <v>9</v>
      </c>
      <c r="E23" s="29" t="s">
        <v>122</v>
      </c>
    </row>
    <row r="24" spans="1:6" ht="15" customHeight="1">
      <c r="A24" s="1">
        <f t="shared" si="0"/>
        <v>22</v>
      </c>
      <c r="B24" s="2" t="e">
        <f>B23-#REF!</f>
        <v>#REF!</v>
      </c>
      <c r="C24" s="3">
        <v>45869</v>
      </c>
      <c r="D24" s="4" t="s">
        <v>49</v>
      </c>
      <c r="E24" s="29" t="s">
        <v>16</v>
      </c>
      <c r="F24" s="11" t="s">
        <v>158</v>
      </c>
    </row>
    <row r="25" spans="1:6" ht="15" customHeight="1">
      <c r="A25" s="1">
        <f t="shared" si="0"/>
        <v>23</v>
      </c>
      <c r="B25" s="2" t="e">
        <f>B24-#REF!</f>
        <v>#REF!</v>
      </c>
      <c r="C25" s="3">
        <v>45871</v>
      </c>
      <c r="D25" s="4" t="s">
        <v>147</v>
      </c>
      <c r="E25" s="29" t="s">
        <v>122</v>
      </c>
    </row>
    <row r="26" spans="1:6" ht="15" customHeight="1">
      <c r="A26" s="1">
        <f t="shared" si="0"/>
        <v>24</v>
      </c>
      <c r="B26" s="2" t="e">
        <f>B25-#REF!</f>
        <v>#REF!</v>
      </c>
      <c r="C26" s="3">
        <v>45874</v>
      </c>
      <c r="D26" s="4" t="s">
        <v>26</v>
      </c>
      <c r="E26" s="29" t="s">
        <v>16</v>
      </c>
      <c r="F26" s="11" t="s">
        <v>158</v>
      </c>
    </row>
    <row r="27" spans="1:6" ht="15" customHeight="1">
      <c r="A27" s="1">
        <f t="shared" si="0"/>
        <v>25</v>
      </c>
      <c r="B27" s="2" t="e">
        <f>B26-#REF!</f>
        <v>#REF!</v>
      </c>
      <c r="C27" s="3">
        <v>45875</v>
      </c>
      <c r="D27" s="4" t="s">
        <v>161</v>
      </c>
      <c r="E27" s="29" t="s">
        <v>122</v>
      </c>
    </row>
    <row r="28" spans="1:6" ht="15" customHeight="1">
      <c r="A28" s="1">
        <f t="shared" si="0"/>
        <v>26</v>
      </c>
      <c r="B28" s="2" t="e">
        <f>B27-#REF!</f>
        <v>#REF!</v>
      </c>
      <c r="C28" s="3">
        <v>45877</v>
      </c>
      <c r="D28" s="4" t="s">
        <v>89</v>
      </c>
      <c r="E28" s="29" t="s">
        <v>122</v>
      </c>
    </row>
    <row r="29" spans="1:6" ht="15" customHeight="1">
      <c r="A29" s="1">
        <f t="shared" si="0"/>
        <v>27</v>
      </c>
      <c r="B29" s="2" t="e">
        <f>B28-#REF!</f>
        <v>#REF!</v>
      </c>
      <c r="C29" s="3">
        <v>45877</v>
      </c>
      <c r="D29" s="4" t="s">
        <v>6</v>
      </c>
      <c r="E29" s="29" t="s">
        <v>122</v>
      </c>
    </row>
    <row r="30" spans="1:6" ht="15" customHeight="1">
      <c r="A30" s="1">
        <f t="shared" si="0"/>
        <v>28</v>
      </c>
      <c r="B30" s="2" t="e">
        <f>B29-#REF!</f>
        <v>#REF!</v>
      </c>
      <c r="C30" s="3">
        <v>45877</v>
      </c>
      <c r="D30" s="4" t="s">
        <v>148</v>
      </c>
      <c r="E30" s="29" t="s">
        <v>122</v>
      </c>
    </row>
    <row r="31" spans="1:6" ht="15" customHeight="1">
      <c r="A31" s="1">
        <f t="shared" si="0"/>
        <v>29</v>
      </c>
      <c r="B31" s="2" t="e">
        <f>B30-#REF!</f>
        <v>#REF!</v>
      </c>
      <c r="C31" s="3">
        <v>45880</v>
      </c>
      <c r="D31" s="4" t="s">
        <v>149</v>
      </c>
      <c r="E31" s="29" t="s">
        <v>122</v>
      </c>
    </row>
    <row r="32" spans="1:6" ht="15" customHeight="1">
      <c r="A32" s="1">
        <f t="shared" si="0"/>
        <v>30</v>
      </c>
      <c r="B32" s="2" t="e">
        <f>B31-#REF!</f>
        <v>#REF!</v>
      </c>
      <c r="C32" s="3">
        <v>45884</v>
      </c>
      <c r="D32" s="4" t="s">
        <v>105</v>
      </c>
      <c r="E32" s="29" t="s">
        <v>122</v>
      </c>
    </row>
    <row r="33" spans="1:6" ht="15" customHeight="1">
      <c r="A33" s="1">
        <f t="shared" si="0"/>
        <v>31</v>
      </c>
      <c r="B33" s="2" t="e">
        <f>B32-#REF!</f>
        <v>#REF!</v>
      </c>
      <c r="C33" s="3">
        <v>45889</v>
      </c>
      <c r="D33" s="4" t="s">
        <v>151</v>
      </c>
      <c r="E33" s="29" t="s">
        <v>122</v>
      </c>
    </row>
    <row r="34" spans="1:6" ht="15" customHeight="1">
      <c r="A34" s="1">
        <f t="shared" si="0"/>
        <v>32</v>
      </c>
      <c r="B34" s="2" t="e">
        <f>B33-#REF!</f>
        <v>#REF!</v>
      </c>
      <c r="C34" s="3">
        <v>45890</v>
      </c>
      <c r="D34" s="4" t="s">
        <v>153</v>
      </c>
      <c r="E34" s="29" t="s">
        <v>122</v>
      </c>
      <c r="F34" s="11" t="s">
        <v>59</v>
      </c>
    </row>
    <row r="35" spans="1:6" ht="15" customHeight="1">
      <c r="A35" s="1">
        <f t="shared" si="0"/>
        <v>33</v>
      </c>
      <c r="B35" s="2" t="e">
        <f>B34-#REF!</f>
        <v>#REF!</v>
      </c>
      <c r="C35" s="3">
        <v>45890</v>
      </c>
      <c r="D35" s="4" t="s">
        <v>154</v>
      </c>
      <c r="E35" s="29" t="s">
        <v>124</v>
      </c>
      <c r="F35" s="11" t="s">
        <v>190</v>
      </c>
    </row>
    <row r="36" spans="1:6" ht="15" customHeight="1">
      <c r="A36" s="1">
        <f t="shared" si="0"/>
        <v>34</v>
      </c>
      <c r="B36" s="2" t="e">
        <f>B35-#REF!</f>
        <v>#REF!</v>
      </c>
      <c r="C36" s="3">
        <v>45893</v>
      </c>
      <c r="D36" s="4" t="s">
        <v>155</v>
      </c>
      <c r="E36" s="29" t="s">
        <v>122</v>
      </c>
    </row>
    <row r="37" spans="1:6" ht="15" customHeight="1">
      <c r="A37" s="1">
        <f t="shared" si="0"/>
        <v>35</v>
      </c>
      <c r="B37" s="2" t="e">
        <f>B36-#REF!</f>
        <v>#REF!</v>
      </c>
      <c r="C37" s="3">
        <v>45896</v>
      </c>
      <c r="D37" s="4" t="s">
        <v>156</v>
      </c>
      <c r="E37" s="29" t="s">
        <v>122</v>
      </c>
    </row>
    <row r="38" spans="1:6" ht="15" customHeight="1">
      <c r="A38" s="1">
        <f t="shared" si="0"/>
        <v>36</v>
      </c>
      <c r="B38" s="2" t="e">
        <f>B37-#REF!</f>
        <v>#REF!</v>
      </c>
      <c r="C38" s="3">
        <v>45907</v>
      </c>
      <c r="D38" s="4" t="s">
        <v>157</v>
      </c>
      <c r="E38" s="29" t="s">
        <v>122</v>
      </c>
    </row>
    <row r="39" spans="1:6" ht="15" customHeight="1">
      <c r="A39" s="1">
        <f t="shared" si="0"/>
        <v>37</v>
      </c>
      <c r="B39" s="2" t="e">
        <f>B38-#REF!</f>
        <v>#REF!</v>
      </c>
      <c r="C39" s="3">
        <v>45914</v>
      </c>
      <c r="D39" s="4" t="s">
        <v>67</v>
      </c>
      <c r="E39" s="29" t="s">
        <v>122</v>
      </c>
    </row>
    <row r="40" spans="1:6" ht="15" customHeight="1">
      <c r="A40" s="1">
        <f t="shared" si="0"/>
        <v>38</v>
      </c>
      <c r="B40" s="2" t="e">
        <f>B39-#REF!</f>
        <v>#REF!</v>
      </c>
      <c r="C40" s="3">
        <v>45922</v>
      </c>
      <c r="D40" s="4" t="s">
        <v>159</v>
      </c>
      <c r="E40" s="29" t="s">
        <v>122</v>
      </c>
    </row>
    <row r="41" spans="1:6" ht="15" customHeight="1">
      <c r="A41" s="1">
        <f t="shared" si="0"/>
        <v>39</v>
      </c>
      <c r="B41" s="2" t="e">
        <f>B40-#REF!</f>
        <v>#REF!</v>
      </c>
      <c r="C41" s="3">
        <v>45924</v>
      </c>
      <c r="D41" s="4" t="s">
        <v>160</v>
      </c>
      <c r="E41" s="29" t="s">
        <v>122</v>
      </c>
    </row>
    <row r="42" spans="1:6" ht="15" customHeight="1">
      <c r="A42" s="1">
        <f t="shared" si="0"/>
        <v>40</v>
      </c>
      <c r="B42" s="2" t="e">
        <f>B41-#REF!</f>
        <v>#REF!</v>
      </c>
      <c r="C42" s="3">
        <v>45926</v>
      </c>
      <c r="D42" s="4" t="s">
        <v>162</v>
      </c>
      <c r="E42" s="29" t="s">
        <v>16</v>
      </c>
      <c r="F42" s="11" t="s">
        <v>169</v>
      </c>
    </row>
    <row r="43" spans="1:6" ht="15" customHeight="1">
      <c r="A43" s="1">
        <f t="shared" si="0"/>
        <v>41</v>
      </c>
      <c r="B43" s="2" t="e">
        <f>B42-#REF!</f>
        <v>#REF!</v>
      </c>
      <c r="C43" s="3">
        <v>45937</v>
      </c>
      <c r="D43" s="4" t="s">
        <v>170</v>
      </c>
      <c r="E43" s="29" t="s">
        <v>122</v>
      </c>
    </row>
    <row r="44" spans="1:6" ht="15" customHeight="1">
      <c r="A44" s="1">
        <f t="shared" si="0"/>
        <v>42</v>
      </c>
      <c r="B44" s="2" t="e">
        <f>B43-#REF!</f>
        <v>#REF!</v>
      </c>
      <c r="C44" s="3">
        <v>45940</v>
      </c>
      <c r="D44" s="4" t="s">
        <v>171</v>
      </c>
      <c r="E44" s="29" t="s">
        <v>122</v>
      </c>
    </row>
    <row r="45" spans="1:6" ht="15" customHeight="1">
      <c r="A45" s="1">
        <f t="shared" si="0"/>
        <v>43</v>
      </c>
      <c r="B45" s="2" t="e">
        <f>B44-#REF!</f>
        <v>#REF!</v>
      </c>
      <c r="C45" s="3">
        <v>45945</v>
      </c>
      <c r="D45" s="4" t="s">
        <v>172</v>
      </c>
      <c r="E45" s="29" t="s">
        <v>122</v>
      </c>
    </row>
    <row r="46" spans="1:6" ht="15" customHeight="1">
      <c r="A46" s="1">
        <f t="shared" si="0"/>
        <v>44</v>
      </c>
      <c r="B46" s="2" t="e">
        <f>B45-#REF!</f>
        <v>#REF!</v>
      </c>
      <c r="C46" s="3">
        <v>45952</v>
      </c>
      <c r="D46" s="4" t="s">
        <v>174</v>
      </c>
      <c r="E46" s="29" t="s">
        <v>122</v>
      </c>
    </row>
    <row r="47" spans="1:6" ht="15" customHeight="1">
      <c r="A47" s="1">
        <f t="shared" si="0"/>
        <v>45</v>
      </c>
      <c r="B47" s="2" t="e">
        <f>B46-#REF!</f>
        <v>#REF!</v>
      </c>
      <c r="C47" s="3">
        <v>45956</v>
      </c>
      <c r="D47" s="4" t="s">
        <v>175</v>
      </c>
      <c r="E47" s="29" t="s">
        <v>122</v>
      </c>
    </row>
    <row r="48" spans="1:6" ht="15" customHeight="1">
      <c r="A48" s="1">
        <f t="shared" si="0"/>
        <v>46</v>
      </c>
      <c r="B48" s="2" t="e">
        <f>B47-#REF!</f>
        <v>#REF!</v>
      </c>
      <c r="C48" s="3">
        <v>45958</v>
      </c>
      <c r="D48" s="20" t="s">
        <v>62</v>
      </c>
      <c r="E48" s="29" t="s">
        <v>122</v>
      </c>
    </row>
    <row r="49" spans="1:6" ht="15" customHeight="1">
      <c r="A49" s="1">
        <f t="shared" si="0"/>
        <v>47</v>
      </c>
      <c r="B49" s="2" t="e">
        <f>B48-#REF!</f>
        <v>#REF!</v>
      </c>
      <c r="C49" s="3">
        <v>45962</v>
      </c>
      <c r="D49" s="4" t="s">
        <v>152</v>
      </c>
      <c r="E49" s="29" t="s">
        <v>122</v>
      </c>
    </row>
    <row r="50" spans="1:6" ht="15" customHeight="1">
      <c r="A50" s="1">
        <f t="shared" si="0"/>
        <v>48</v>
      </c>
      <c r="B50" s="2" t="e">
        <f>B49-#REF!</f>
        <v>#REF!</v>
      </c>
      <c r="C50" s="3">
        <v>45964</v>
      </c>
      <c r="D50" s="4" t="s">
        <v>136</v>
      </c>
      <c r="E50" s="29" t="s">
        <v>122</v>
      </c>
    </row>
    <row r="51" spans="1:6" ht="15" customHeight="1">
      <c r="A51" s="1">
        <f t="shared" si="0"/>
        <v>49</v>
      </c>
      <c r="B51" s="2" t="e">
        <f>B50-#REF!</f>
        <v>#REF!</v>
      </c>
      <c r="C51" s="3">
        <v>45966</v>
      </c>
      <c r="D51" s="4" t="s">
        <v>139</v>
      </c>
      <c r="E51" s="29" t="s">
        <v>122</v>
      </c>
    </row>
    <row r="52" spans="1:6" ht="15" customHeight="1">
      <c r="A52" s="1">
        <f t="shared" si="0"/>
        <v>50</v>
      </c>
      <c r="B52" s="2" t="e">
        <f>B51-#REF!</f>
        <v>#REF!</v>
      </c>
      <c r="C52" s="3">
        <v>45967</v>
      </c>
      <c r="D52" s="4" t="s">
        <v>189</v>
      </c>
      <c r="E52" s="29" t="s">
        <v>124</v>
      </c>
      <c r="F52" s="120" t="s">
        <v>34</v>
      </c>
    </row>
    <row r="53" spans="1:6" ht="15" customHeight="1">
      <c r="A53" s="1">
        <f t="shared" si="0"/>
        <v>51</v>
      </c>
      <c r="B53" s="2" t="e">
        <f>B52-#REF!</f>
        <v>#REF!</v>
      </c>
      <c r="C53" s="3">
        <v>45967</v>
      </c>
      <c r="D53" s="4" t="s">
        <v>186</v>
      </c>
      <c r="E53" s="29" t="s">
        <v>16</v>
      </c>
      <c r="F53" s="11" t="s">
        <v>87</v>
      </c>
    </row>
    <row r="54" spans="1:6" ht="15" customHeight="1">
      <c r="A54" s="1">
        <f t="shared" si="0"/>
        <v>52</v>
      </c>
      <c r="B54" s="2" t="e">
        <f>B53-#REF!</f>
        <v>#REF!</v>
      </c>
      <c r="C54" s="3">
        <v>45968</v>
      </c>
      <c r="D54" s="4" t="s">
        <v>43</v>
      </c>
      <c r="E54" s="29" t="s">
        <v>122</v>
      </c>
    </row>
    <row r="55" spans="1:6" ht="15" customHeight="1">
      <c r="A55" s="1">
        <f t="shared" si="0"/>
        <v>53</v>
      </c>
      <c r="B55" s="2" t="e">
        <f>B54-#REF!</f>
        <v>#REF!</v>
      </c>
      <c r="C55" s="3">
        <v>45969</v>
      </c>
      <c r="D55" s="4" t="s">
        <v>180</v>
      </c>
      <c r="E55" s="29" t="s">
        <v>122</v>
      </c>
    </row>
    <row r="56" spans="1:6" ht="15" customHeight="1">
      <c r="A56" s="1">
        <f t="shared" si="0"/>
        <v>54</v>
      </c>
      <c r="B56" s="2" t="e">
        <f>B55-#REF!</f>
        <v>#REF!</v>
      </c>
      <c r="C56" s="3">
        <v>45970</v>
      </c>
      <c r="D56" s="4" t="s">
        <v>183</v>
      </c>
      <c r="E56" s="29" t="s">
        <v>122</v>
      </c>
    </row>
    <row r="57" spans="1:6" ht="15" customHeight="1">
      <c r="A57" s="1">
        <f t="shared" si="0"/>
        <v>55</v>
      </c>
      <c r="B57" s="2" t="e">
        <f>B56-#REF!</f>
        <v>#REF!</v>
      </c>
      <c r="C57" s="3">
        <v>45972</v>
      </c>
      <c r="D57" s="4" t="s">
        <v>181</v>
      </c>
      <c r="E57" s="29" t="s">
        <v>122</v>
      </c>
    </row>
    <row r="58" spans="1:6" ht="15" customHeight="1">
      <c r="A58" s="1">
        <f t="shared" si="0"/>
        <v>56</v>
      </c>
      <c r="B58" s="2" t="e">
        <f>B57-#REF!</f>
        <v>#REF!</v>
      </c>
      <c r="C58" s="3">
        <v>45973</v>
      </c>
      <c r="D58" s="4" t="s">
        <v>184</v>
      </c>
      <c r="E58" s="29" t="s">
        <v>122</v>
      </c>
    </row>
    <row r="59" spans="1:6" ht="15" customHeight="1">
      <c r="A59" s="1">
        <f t="shared" si="0"/>
        <v>57</v>
      </c>
      <c r="B59" s="2" t="e">
        <f>B58-#REF!</f>
        <v>#REF!</v>
      </c>
      <c r="C59" s="3">
        <v>45974</v>
      </c>
      <c r="D59" s="4" t="s">
        <v>185</v>
      </c>
      <c r="E59" s="29" t="s">
        <v>16</v>
      </c>
      <c r="F59" s="11" t="s">
        <v>145</v>
      </c>
    </row>
    <row r="60" spans="1:6" ht="15" customHeight="1">
      <c r="A60" s="1">
        <f t="shared" si="0"/>
        <v>58</v>
      </c>
      <c r="B60" s="2" t="e">
        <f>B59-#REF!</f>
        <v>#REF!</v>
      </c>
      <c r="C60" s="3">
        <v>45978</v>
      </c>
      <c r="D60" s="4" t="s">
        <v>187</v>
      </c>
      <c r="E60" s="29" t="s">
        <v>16</v>
      </c>
      <c r="F60" s="11" t="s">
        <v>188</v>
      </c>
    </row>
    <row r="61" spans="1:6" ht="15" customHeight="1">
      <c r="A61" s="1">
        <f t="shared" si="0"/>
        <v>59</v>
      </c>
      <c r="B61" s="2" t="e">
        <f>B60-#REF!</f>
        <v>#REF!</v>
      </c>
      <c r="C61" s="3">
        <v>45979</v>
      </c>
      <c r="D61" s="4" t="s">
        <v>119</v>
      </c>
      <c r="E61" s="29" t="s">
        <v>122</v>
      </c>
    </row>
    <row r="62" spans="1:6" ht="15" customHeight="1">
      <c r="A62" s="1">
        <f t="shared" si="0"/>
        <v>60</v>
      </c>
      <c r="B62" s="2" t="e">
        <f>B61-#REF!</f>
        <v>#REF!</v>
      </c>
      <c r="C62" s="3">
        <v>45994</v>
      </c>
      <c r="D62" s="4" t="s">
        <v>72</v>
      </c>
      <c r="E62" s="29" t="s">
        <v>122</v>
      </c>
    </row>
    <row r="63" spans="1:6" ht="15" customHeight="1">
      <c r="A63" s="1">
        <f t="shared" si="0"/>
        <v>61</v>
      </c>
      <c r="B63" s="2" t="e">
        <f>B62-#REF!</f>
        <v>#REF!</v>
      </c>
      <c r="E63" s="29"/>
    </row>
    <row r="64" spans="1:6" ht="15" customHeight="1">
      <c r="A64" s="1">
        <f t="shared" si="0"/>
        <v>62</v>
      </c>
      <c r="B64" s="2" t="e">
        <f>B63-#REF!</f>
        <v>#REF!</v>
      </c>
      <c r="E64" s="29"/>
    </row>
    <row r="65" spans="1:5" ht="15" customHeight="1">
      <c r="A65" s="1">
        <f t="shared" si="0"/>
        <v>63</v>
      </c>
      <c r="B65" s="2" t="e">
        <f>B64-#REF!</f>
        <v>#REF!</v>
      </c>
      <c r="E65" s="29"/>
    </row>
    <row r="66" spans="1:5" ht="15" customHeight="1">
      <c r="A66" s="1">
        <f t="shared" si="0"/>
        <v>64</v>
      </c>
      <c r="B66" s="2" t="e">
        <f>B65-#REF!</f>
        <v>#REF!</v>
      </c>
      <c r="E66" s="29"/>
    </row>
    <row r="67" spans="1:5" ht="15" customHeight="1">
      <c r="A67" s="1">
        <f t="shared" ref="A67:A130" si="1">ROW()-2</f>
        <v>65</v>
      </c>
      <c r="B67" s="2" t="e">
        <f>B66-#REF!</f>
        <v>#REF!</v>
      </c>
      <c r="E67" s="29"/>
    </row>
    <row r="68" spans="1:5" ht="15" customHeight="1">
      <c r="A68" s="1">
        <f t="shared" si="1"/>
        <v>66</v>
      </c>
      <c r="B68" s="2" t="e">
        <f>B67-#REF!</f>
        <v>#REF!</v>
      </c>
      <c r="E68" s="29"/>
    </row>
    <row r="69" spans="1:5" ht="15" customHeight="1">
      <c r="A69" s="1">
        <f t="shared" si="1"/>
        <v>67</v>
      </c>
      <c r="B69" s="2" t="e">
        <f>B68-#REF!</f>
        <v>#REF!</v>
      </c>
      <c r="E69" s="29"/>
    </row>
    <row r="70" spans="1:5" ht="15" customHeight="1">
      <c r="A70" s="1">
        <f t="shared" si="1"/>
        <v>68</v>
      </c>
      <c r="B70" s="2" t="e">
        <f>B69-#REF!</f>
        <v>#REF!</v>
      </c>
      <c r="E70" s="29"/>
    </row>
    <row r="71" spans="1:5" ht="15" customHeight="1">
      <c r="A71" s="1">
        <f t="shared" si="1"/>
        <v>69</v>
      </c>
      <c r="B71" s="2" t="e">
        <f>B70-#REF!</f>
        <v>#REF!</v>
      </c>
      <c r="E71" s="29"/>
    </row>
    <row r="72" spans="1:5" ht="15" customHeight="1">
      <c r="A72" s="1">
        <f t="shared" si="1"/>
        <v>70</v>
      </c>
      <c r="B72" s="2" t="e">
        <f>B71-#REF!</f>
        <v>#REF!</v>
      </c>
      <c r="E72" s="29"/>
    </row>
    <row r="73" spans="1:5" ht="15" customHeight="1">
      <c r="A73" s="1">
        <f t="shared" si="1"/>
        <v>71</v>
      </c>
      <c r="B73" s="2" t="e">
        <f>B72-#REF!</f>
        <v>#REF!</v>
      </c>
      <c r="E73" s="29"/>
    </row>
    <row r="74" spans="1:5" ht="15" customHeight="1">
      <c r="A74" s="1">
        <f t="shared" si="1"/>
        <v>72</v>
      </c>
      <c r="B74" s="2" t="e">
        <f>B73-#REF!</f>
        <v>#REF!</v>
      </c>
      <c r="E74" s="29"/>
    </row>
    <row r="75" spans="1:5" ht="15" customHeight="1">
      <c r="A75" s="1">
        <f t="shared" si="1"/>
        <v>73</v>
      </c>
      <c r="B75" s="2" t="e">
        <f>B74-#REF!</f>
        <v>#REF!</v>
      </c>
      <c r="E75" s="29"/>
    </row>
    <row r="76" spans="1:5" ht="15" customHeight="1">
      <c r="A76" s="1">
        <f t="shared" si="1"/>
        <v>74</v>
      </c>
      <c r="B76" s="2" t="e">
        <f>B75-#REF!</f>
        <v>#REF!</v>
      </c>
      <c r="E76" s="29"/>
    </row>
    <row r="77" spans="1:5" ht="15" customHeight="1">
      <c r="A77" s="1">
        <f t="shared" si="1"/>
        <v>75</v>
      </c>
      <c r="B77" s="2" t="e">
        <f>B76-#REF!</f>
        <v>#REF!</v>
      </c>
      <c r="E77" s="29"/>
    </row>
    <row r="78" spans="1:5" ht="15" customHeight="1">
      <c r="A78" s="1">
        <f t="shared" si="1"/>
        <v>76</v>
      </c>
      <c r="B78" s="2" t="e">
        <f>B77-#REF!</f>
        <v>#REF!</v>
      </c>
      <c r="E78" s="29"/>
    </row>
    <row r="79" spans="1:5" ht="15" customHeight="1">
      <c r="A79" s="1">
        <f t="shared" si="1"/>
        <v>77</v>
      </c>
      <c r="B79" s="2" t="e">
        <f>B78-#REF!</f>
        <v>#REF!</v>
      </c>
      <c r="E79" s="29"/>
    </row>
    <row r="80" spans="1:5" ht="15" customHeight="1">
      <c r="A80" s="1">
        <f t="shared" si="1"/>
        <v>78</v>
      </c>
      <c r="B80" s="2" t="e">
        <f>B79-#REF!</f>
        <v>#REF!</v>
      </c>
      <c r="E80" s="29"/>
    </row>
    <row r="81" spans="1:5" ht="15" customHeight="1">
      <c r="A81" s="1">
        <f t="shared" si="1"/>
        <v>79</v>
      </c>
      <c r="B81" s="2" t="e">
        <f>B80-#REF!</f>
        <v>#REF!</v>
      </c>
      <c r="E81" s="29"/>
    </row>
    <row r="82" spans="1:5" ht="15" customHeight="1">
      <c r="A82" s="1">
        <f t="shared" si="1"/>
        <v>80</v>
      </c>
      <c r="B82" s="2" t="e">
        <f>B81-#REF!</f>
        <v>#REF!</v>
      </c>
      <c r="E82" s="29"/>
    </row>
    <row r="83" spans="1:5" ht="15" customHeight="1">
      <c r="A83" s="1">
        <f t="shared" si="1"/>
        <v>81</v>
      </c>
      <c r="B83" s="2" t="e">
        <f>B82-#REF!</f>
        <v>#REF!</v>
      </c>
      <c r="E83" s="29"/>
    </row>
    <row r="84" spans="1:5" ht="15" customHeight="1">
      <c r="A84" s="1">
        <f t="shared" si="1"/>
        <v>82</v>
      </c>
      <c r="B84" s="2" t="e">
        <f>B83-#REF!</f>
        <v>#REF!</v>
      </c>
      <c r="E84" s="29"/>
    </row>
    <row r="85" spans="1:5" ht="15" customHeight="1">
      <c r="A85" s="1">
        <f t="shared" si="1"/>
        <v>83</v>
      </c>
      <c r="B85" s="2" t="e">
        <f>B84-#REF!</f>
        <v>#REF!</v>
      </c>
      <c r="E85" s="29"/>
    </row>
    <row r="86" spans="1:5" ht="15" customHeight="1">
      <c r="A86" s="1">
        <f t="shared" si="1"/>
        <v>84</v>
      </c>
      <c r="B86" s="2" t="e">
        <f>B85-#REF!</f>
        <v>#REF!</v>
      </c>
      <c r="E86" s="29"/>
    </row>
    <row r="87" spans="1:5" ht="15" customHeight="1">
      <c r="A87" s="1">
        <f t="shared" si="1"/>
        <v>85</v>
      </c>
      <c r="B87" s="2" t="e">
        <f>B86-#REF!</f>
        <v>#REF!</v>
      </c>
      <c r="E87" s="29"/>
    </row>
    <row r="88" spans="1:5" ht="15" customHeight="1">
      <c r="A88" s="1">
        <f t="shared" si="1"/>
        <v>86</v>
      </c>
      <c r="B88" s="2" t="e">
        <f>B87-#REF!</f>
        <v>#REF!</v>
      </c>
      <c r="E88" s="29"/>
    </row>
    <row r="89" spans="1:5" ht="15" customHeight="1">
      <c r="A89" s="1">
        <f t="shared" si="1"/>
        <v>87</v>
      </c>
      <c r="B89" s="2" t="e">
        <f>B88-#REF!</f>
        <v>#REF!</v>
      </c>
      <c r="E89" s="29"/>
    </row>
    <row r="90" spans="1:5" ht="15" customHeight="1">
      <c r="A90" s="1">
        <f t="shared" si="1"/>
        <v>88</v>
      </c>
      <c r="B90" s="2" t="e">
        <f>B89-#REF!</f>
        <v>#REF!</v>
      </c>
      <c r="E90" s="29"/>
    </row>
    <row r="91" spans="1:5" ht="15" customHeight="1">
      <c r="A91" s="1">
        <f t="shared" si="1"/>
        <v>89</v>
      </c>
      <c r="B91" s="2" t="e">
        <f>B90-#REF!</f>
        <v>#REF!</v>
      </c>
      <c r="E91" s="29"/>
    </row>
    <row r="92" spans="1:5" ht="15" customHeight="1">
      <c r="A92" s="1">
        <f t="shared" si="1"/>
        <v>90</v>
      </c>
      <c r="B92" s="2" t="e">
        <f>B91-#REF!</f>
        <v>#REF!</v>
      </c>
      <c r="E92" s="29"/>
    </row>
    <row r="93" spans="1:5" ht="15" customHeight="1">
      <c r="A93" s="1">
        <f t="shared" si="1"/>
        <v>91</v>
      </c>
      <c r="B93" s="2" t="e">
        <f>B92-#REF!</f>
        <v>#REF!</v>
      </c>
      <c r="E93" s="29"/>
    </row>
    <row r="94" spans="1:5" ht="15" customHeight="1">
      <c r="A94" s="1">
        <f t="shared" si="1"/>
        <v>92</v>
      </c>
      <c r="B94" s="2" t="e">
        <f>B93-#REF!</f>
        <v>#REF!</v>
      </c>
      <c r="E94" s="29"/>
    </row>
    <row r="95" spans="1:5" ht="15" customHeight="1">
      <c r="A95" s="1">
        <f t="shared" si="1"/>
        <v>93</v>
      </c>
      <c r="B95" s="2" t="e">
        <f>B94-#REF!</f>
        <v>#REF!</v>
      </c>
      <c r="E95" s="29"/>
    </row>
    <row r="96" spans="1:5" ht="15" customHeight="1">
      <c r="A96" s="1">
        <f t="shared" si="1"/>
        <v>94</v>
      </c>
      <c r="B96" s="2" t="e">
        <f>B95-#REF!</f>
        <v>#REF!</v>
      </c>
      <c r="E96" s="29"/>
    </row>
    <row r="97" spans="1:5" ht="15" customHeight="1">
      <c r="A97" s="1">
        <f t="shared" si="1"/>
        <v>95</v>
      </c>
      <c r="B97" s="2" t="e">
        <f>B96-#REF!</f>
        <v>#REF!</v>
      </c>
      <c r="E97" s="29"/>
    </row>
    <row r="98" spans="1:5" ht="15" customHeight="1">
      <c r="A98" s="1">
        <f t="shared" si="1"/>
        <v>96</v>
      </c>
      <c r="B98" s="2" t="e">
        <f>B97-#REF!</f>
        <v>#REF!</v>
      </c>
      <c r="E98" s="29"/>
    </row>
    <row r="99" spans="1:5" ht="15" customHeight="1">
      <c r="A99" s="1">
        <f t="shared" si="1"/>
        <v>97</v>
      </c>
      <c r="B99" s="2" t="e">
        <f>B98-#REF!</f>
        <v>#REF!</v>
      </c>
      <c r="E99" s="29"/>
    </row>
    <row r="100" spans="1:5" ht="15" customHeight="1">
      <c r="A100" s="1">
        <f t="shared" si="1"/>
        <v>98</v>
      </c>
      <c r="B100" s="2" t="e">
        <f>B99-#REF!</f>
        <v>#REF!</v>
      </c>
      <c r="E100" s="29"/>
    </row>
    <row r="101" spans="1:5" ht="15" customHeight="1">
      <c r="A101" s="1">
        <f t="shared" si="1"/>
        <v>99</v>
      </c>
      <c r="B101" s="2" t="e">
        <f>B100-#REF!</f>
        <v>#REF!</v>
      </c>
      <c r="E101" s="29"/>
    </row>
    <row r="102" spans="1:5" ht="15" customHeight="1">
      <c r="A102" s="1">
        <f t="shared" si="1"/>
        <v>100</v>
      </c>
      <c r="B102" s="2" t="e">
        <f>B101-#REF!</f>
        <v>#REF!</v>
      </c>
      <c r="E102" s="29"/>
    </row>
    <row r="103" spans="1:5" ht="15" customHeight="1">
      <c r="A103" s="1">
        <f t="shared" si="1"/>
        <v>101</v>
      </c>
      <c r="B103" s="2" t="e">
        <f>B102-#REF!</f>
        <v>#REF!</v>
      </c>
      <c r="E103" s="29"/>
    </row>
    <row r="104" spans="1:5" ht="15" customHeight="1">
      <c r="A104" s="1">
        <f t="shared" si="1"/>
        <v>102</v>
      </c>
      <c r="B104" s="2" t="e">
        <f>B103-#REF!</f>
        <v>#REF!</v>
      </c>
      <c r="E104" s="29"/>
    </row>
    <row r="105" spans="1:5" ht="15" customHeight="1">
      <c r="A105" s="1">
        <f t="shared" si="1"/>
        <v>103</v>
      </c>
      <c r="B105" s="2" t="e">
        <f>B104-#REF!</f>
        <v>#REF!</v>
      </c>
      <c r="E105" s="29"/>
    </row>
    <row r="106" spans="1:5" ht="15" customHeight="1">
      <c r="A106" s="1">
        <f t="shared" si="1"/>
        <v>104</v>
      </c>
      <c r="B106" s="2" t="e">
        <f>B105-#REF!</f>
        <v>#REF!</v>
      </c>
      <c r="E106" s="29"/>
    </row>
    <row r="107" spans="1:5" ht="15" customHeight="1">
      <c r="A107" s="1">
        <f t="shared" si="1"/>
        <v>105</v>
      </c>
      <c r="B107" s="2" t="e">
        <f>B106-#REF!</f>
        <v>#REF!</v>
      </c>
      <c r="E107" s="29"/>
    </row>
    <row r="108" spans="1:5" ht="15" customHeight="1">
      <c r="A108" s="1">
        <f t="shared" si="1"/>
        <v>106</v>
      </c>
      <c r="B108" s="2" t="e">
        <f>B107-#REF!</f>
        <v>#REF!</v>
      </c>
      <c r="E108" s="29"/>
    </row>
    <row r="109" spans="1:5" ht="15" customHeight="1">
      <c r="A109" s="1">
        <f t="shared" si="1"/>
        <v>107</v>
      </c>
      <c r="B109" s="2" t="e">
        <f>B108-#REF!</f>
        <v>#REF!</v>
      </c>
      <c r="E109" s="29"/>
    </row>
    <row r="110" spans="1:5" ht="15" customHeight="1">
      <c r="A110" s="1">
        <f t="shared" si="1"/>
        <v>108</v>
      </c>
      <c r="B110" s="2" t="e">
        <f>B109-#REF!</f>
        <v>#REF!</v>
      </c>
      <c r="E110" s="29"/>
    </row>
    <row r="111" spans="1:5" ht="15" customHeight="1">
      <c r="A111" s="1">
        <f t="shared" si="1"/>
        <v>109</v>
      </c>
      <c r="B111" s="2" t="e">
        <f>B110-#REF!</f>
        <v>#REF!</v>
      </c>
      <c r="E111" s="29"/>
    </row>
    <row r="112" spans="1:5" ht="15" customHeight="1">
      <c r="A112" s="1">
        <f t="shared" si="1"/>
        <v>110</v>
      </c>
      <c r="B112" s="2" t="e">
        <f>B111-#REF!</f>
        <v>#REF!</v>
      </c>
      <c r="E112" s="29"/>
    </row>
    <row r="113" spans="1:5" ht="15" customHeight="1">
      <c r="A113" s="1">
        <f t="shared" si="1"/>
        <v>111</v>
      </c>
      <c r="B113" s="2" t="e">
        <f>B112-#REF!</f>
        <v>#REF!</v>
      </c>
      <c r="E113" s="29"/>
    </row>
    <row r="114" spans="1:5" ht="15" customHeight="1">
      <c r="A114" s="1">
        <f t="shared" si="1"/>
        <v>112</v>
      </c>
      <c r="B114" s="2" t="e">
        <f>B113-#REF!</f>
        <v>#REF!</v>
      </c>
      <c r="E114" s="29"/>
    </row>
    <row r="115" spans="1:5" ht="15" customHeight="1">
      <c r="A115" s="1">
        <f t="shared" si="1"/>
        <v>113</v>
      </c>
      <c r="B115" s="2" t="e">
        <f>B114-#REF!</f>
        <v>#REF!</v>
      </c>
      <c r="E115" s="29"/>
    </row>
    <row r="116" spans="1:5" ht="15" customHeight="1">
      <c r="A116" s="1">
        <f t="shared" si="1"/>
        <v>114</v>
      </c>
      <c r="B116" s="2" t="e">
        <f>B115-#REF!</f>
        <v>#REF!</v>
      </c>
      <c r="E116" s="29"/>
    </row>
    <row r="117" spans="1:5" ht="15" customHeight="1">
      <c r="A117" s="1">
        <f t="shared" si="1"/>
        <v>115</v>
      </c>
      <c r="B117" s="2" t="e">
        <f>B116-#REF!</f>
        <v>#REF!</v>
      </c>
      <c r="E117" s="29"/>
    </row>
    <row r="118" spans="1:5" ht="15" customHeight="1">
      <c r="A118" s="1">
        <f t="shared" si="1"/>
        <v>116</v>
      </c>
      <c r="B118" s="2" t="e">
        <f>B117-#REF!</f>
        <v>#REF!</v>
      </c>
      <c r="E118" s="29"/>
    </row>
    <row r="119" spans="1:5" ht="15" customHeight="1">
      <c r="A119" s="1">
        <f t="shared" si="1"/>
        <v>117</v>
      </c>
      <c r="B119" s="2" t="e">
        <f>B118-#REF!</f>
        <v>#REF!</v>
      </c>
      <c r="E119" s="29"/>
    </row>
    <row r="120" spans="1:5" ht="15" customHeight="1">
      <c r="A120" s="1">
        <f t="shared" si="1"/>
        <v>118</v>
      </c>
      <c r="B120" s="2" t="e">
        <f>B119-#REF!</f>
        <v>#REF!</v>
      </c>
      <c r="E120" s="29"/>
    </row>
    <row r="121" spans="1:5" ht="15" customHeight="1">
      <c r="A121" s="1">
        <f t="shared" si="1"/>
        <v>119</v>
      </c>
      <c r="B121" s="2" t="e">
        <f>B120-#REF!</f>
        <v>#REF!</v>
      </c>
      <c r="E121" s="29"/>
    </row>
    <row r="122" spans="1:5" ht="15" customHeight="1">
      <c r="A122" s="1">
        <f t="shared" si="1"/>
        <v>120</v>
      </c>
      <c r="B122" s="2" t="e">
        <f>B121-#REF!</f>
        <v>#REF!</v>
      </c>
      <c r="E122" s="29"/>
    </row>
    <row r="123" spans="1:5" ht="15" customHeight="1">
      <c r="A123" s="1">
        <f t="shared" si="1"/>
        <v>121</v>
      </c>
      <c r="B123" s="2" t="e">
        <f>B122-#REF!</f>
        <v>#REF!</v>
      </c>
      <c r="E123" s="29"/>
    </row>
    <row r="124" spans="1:5" ht="15" customHeight="1">
      <c r="A124" s="1">
        <f t="shared" si="1"/>
        <v>122</v>
      </c>
      <c r="B124" s="2" t="e">
        <f>B123-#REF!</f>
        <v>#REF!</v>
      </c>
      <c r="E124" s="29"/>
    </row>
    <row r="125" spans="1:5" ht="15" customHeight="1">
      <c r="A125" s="1">
        <f t="shared" si="1"/>
        <v>123</v>
      </c>
      <c r="B125" s="2" t="e">
        <f>B124-#REF!</f>
        <v>#REF!</v>
      </c>
      <c r="E125" s="29"/>
    </row>
    <row r="126" spans="1:5" ht="15" customHeight="1">
      <c r="A126" s="1">
        <f t="shared" si="1"/>
        <v>124</v>
      </c>
      <c r="B126" s="2" t="e">
        <f>B125-#REF!</f>
        <v>#REF!</v>
      </c>
      <c r="E126" s="29"/>
    </row>
    <row r="127" spans="1:5" ht="15" customHeight="1">
      <c r="A127" s="1">
        <f t="shared" si="1"/>
        <v>125</v>
      </c>
      <c r="B127" s="2" t="e">
        <f>B126-#REF!</f>
        <v>#REF!</v>
      </c>
      <c r="E127" s="29"/>
    </row>
    <row r="128" spans="1:5" ht="15" customHeight="1">
      <c r="A128" s="1">
        <f t="shared" si="1"/>
        <v>126</v>
      </c>
      <c r="B128" s="2" t="e">
        <f>B127-#REF!</f>
        <v>#REF!</v>
      </c>
      <c r="E128" s="29"/>
    </row>
    <row r="129" spans="1:5" ht="15" customHeight="1">
      <c r="A129" s="1">
        <f t="shared" si="1"/>
        <v>127</v>
      </c>
      <c r="B129" s="2" t="e">
        <f>B128-#REF!</f>
        <v>#REF!</v>
      </c>
      <c r="E129" s="29"/>
    </row>
    <row r="130" spans="1:5" ht="15" customHeight="1">
      <c r="A130" s="1">
        <f t="shared" si="1"/>
        <v>128</v>
      </c>
      <c r="B130" s="2" t="e">
        <f>B129-#REF!</f>
        <v>#REF!</v>
      </c>
      <c r="E130" s="29"/>
    </row>
    <row r="131" spans="1:5" ht="15" customHeight="1">
      <c r="A131" s="1">
        <f t="shared" ref="A131:A194" si="2">ROW()-2</f>
        <v>129</v>
      </c>
      <c r="B131" s="2" t="e">
        <f>B130-#REF!</f>
        <v>#REF!</v>
      </c>
      <c r="E131" s="29"/>
    </row>
    <row r="132" spans="1:5" ht="15" customHeight="1">
      <c r="A132" s="1">
        <f t="shared" si="2"/>
        <v>130</v>
      </c>
      <c r="B132" s="2" t="e">
        <f>B131-#REF!</f>
        <v>#REF!</v>
      </c>
      <c r="E132" s="29"/>
    </row>
    <row r="133" spans="1:5" ht="15" customHeight="1">
      <c r="A133" s="1">
        <f t="shared" si="2"/>
        <v>131</v>
      </c>
      <c r="B133" s="2" t="e">
        <f>B132-#REF!</f>
        <v>#REF!</v>
      </c>
      <c r="E133" s="29"/>
    </row>
    <row r="134" spans="1:5" ht="15" customHeight="1">
      <c r="A134" s="1">
        <f t="shared" si="2"/>
        <v>132</v>
      </c>
      <c r="B134" s="2" t="e">
        <f>B133-#REF!</f>
        <v>#REF!</v>
      </c>
      <c r="E134" s="29"/>
    </row>
    <row r="135" spans="1:5" ht="15" customHeight="1">
      <c r="A135" s="1">
        <f t="shared" si="2"/>
        <v>133</v>
      </c>
      <c r="B135" s="2" t="e">
        <f>B134-#REF!</f>
        <v>#REF!</v>
      </c>
      <c r="E135" s="29"/>
    </row>
    <row r="136" spans="1:5" ht="15" customHeight="1">
      <c r="A136" s="1">
        <f t="shared" si="2"/>
        <v>134</v>
      </c>
      <c r="B136" s="2" t="e">
        <f>B135-#REF!</f>
        <v>#REF!</v>
      </c>
      <c r="E136" s="29"/>
    </row>
    <row r="137" spans="1:5" ht="15" customHeight="1">
      <c r="A137" s="1">
        <f t="shared" si="2"/>
        <v>135</v>
      </c>
      <c r="B137" s="2" t="e">
        <f>B136-#REF!</f>
        <v>#REF!</v>
      </c>
      <c r="E137" s="29"/>
    </row>
    <row r="138" spans="1:5" ht="15" customHeight="1">
      <c r="A138" s="1">
        <f t="shared" si="2"/>
        <v>136</v>
      </c>
      <c r="B138" s="2" t="e">
        <f>B137-#REF!</f>
        <v>#REF!</v>
      </c>
      <c r="E138" s="29"/>
    </row>
    <row r="139" spans="1:5" ht="15" customHeight="1">
      <c r="A139" s="1">
        <f t="shared" si="2"/>
        <v>137</v>
      </c>
      <c r="B139" s="2" t="e">
        <f>B138-#REF!</f>
        <v>#REF!</v>
      </c>
      <c r="E139" s="29"/>
    </row>
    <row r="140" spans="1:5" ht="15" customHeight="1">
      <c r="A140" s="1">
        <f t="shared" si="2"/>
        <v>138</v>
      </c>
      <c r="B140" s="2" t="e">
        <f>B139-#REF!</f>
        <v>#REF!</v>
      </c>
      <c r="E140" s="29"/>
    </row>
    <row r="141" spans="1:5" ht="15" customHeight="1">
      <c r="A141" s="1">
        <f t="shared" si="2"/>
        <v>139</v>
      </c>
      <c r="B141" s="2" t="e">
        <f>B140-#REF!</f>
        <v>#REF!</v>
      </c>
      <c r="E141" s="29"/>
    </row>
    <row r="142" spans="1:5" ht="15" customHeight="1">
      <c r="A142" s="1">
        <f t="shared" si="2"/>
        <v>140</v>
      </c>
      <c r="B142" s="2" t="e">
        <f>B141-#REF!</f>
        <v>#REF!</v>
      </c>
      <c r="E142" s="29"/>
    </row>
    <row r="143" spans="1:5" ht="15" customHeight="1">
      <c r="A143" s="1">
        <f t="shared" si="2"/>
        <v>141</v>
      </c>
      <c r="B143" s="2" t="e">
        <f>B142-#REF!</f>
        <v>#REF!</v>
      </c>
      <c r="E143" s="29"/>
    </row>
    <row r="144" spans="1:5" ht="15" customHeight="1">
      <c r="A144" s="1">
        <f t="shared" si="2"/>
        <v>142</v>
      </c>
      <c r="B144" s="2" t="e">
        <f>B143-#REF!</f>
        <v>#REF!</v>
      </c>
      <c r="E144" s="29"/>
    </row>
    <row r="145" spans="1:5" ht="15" customHeight="1">
      <c r="A145" s="1">
        <f t="shared" si="2"/>
        <v>143</v>
      </c>
      <c r="B145" s="2" t="e">
        <f>B144-#REF!</f>
        <v>#REF!</v>
      </c>
      <c r="E145" s="29"/>
    </row>
    <row r="146" spans="1:5" ht="15" customHeight="1">
      <c r="A146" s="1">
        <f t="shared" si="2"/>
        <v>144</v>
      </c>
      <c r="B146" s="2" t="e">
        <f>B145-#REF!</f>
        <v>#REF!</v>
      </c>
      <c r="E146" s="29"/>
    </row>
    <row r="147" spans="1:5" ht="15" customHeight="1">
      <c r="A147" s="1">
        <f t="shared" si="2"/>
        <v>145</v>
      </c>
      <c r="B147" s="2" t="e">
        <f>B146-#REF!</f>
        <v>#REF!</v>
      </c>
      <c r="E147" s="29"/>
    </row>
    <row r="148" spans="1:5" ht="15" customHeight="1">
      <c r="A148" s="1">
        <f t="shared" si="2"/>
        <v>146</v>
      </c>
      <c r="B148" s="2" t="e">
        <f>B147-#REF!</f>
        <v>#REF!</v>
      </c>
      <c r="E148" s="29"/>
    </row>
    <row r="149" spans="1:5" ht="15" customHeight="1">
      <c r="A149" s="1">
        <f t="shared" si="2"/>
        <v>147</v>
      </c>
      <c r="B149" s="2" t="e">
        <f>B148-#REF!</f>
        <v>#REF!</v>
      </c>
      <c r="E149" s="29"/>
    </row>
    <row r="150" spans="1:5" ht="15" customHeight="1">
      <c r="A150" s="1">
        <f t="shared" si="2"/>
        <v>148</v>
      </c>
      <c r="B150" s="2" t="e">
        <f>B149-#REF!</f>
        <v>#REF!</v>
      </c>
      <c r="E150" s="29"/>
    </row>
    <row r="151" spans="1:5" ht="15" customHeight="1">
      <c r="A151" s="1">
        <f t="shared" si="2"/>
        <v>149</v>
      </c>
      <c r="B151" s="2" t="e">
        <f>B150-#REF!</f>
        <v>#REF!</v>
      </c>
      <c r="E151" s="29"/>
    </row>
    <row r="152" spans="1:5" ht="15" customHeight="1">
      <c r="A152" s="1">
        <f t="shared" si="2"/>
        <v>150</v>
      </c>
      <c r="B152" s="2" t="e">
        <f>B151-#REF!</f>
        <v>#REF!</v>
      </c>
      <c r="E152" s="29"/>
    </row>
    <row r="153" spans="1:5" ht="15" customHeight="1">
      <c r="A153" s="1">
        <f t="shared" si="2"/>
        <v>151</v>
      </c>
      <c r="B153" s="2" t="e">
        <f>B152-#REF!</f>
        <v>#REF!</v>
      </c>
      <c r="E153" s="29"/>
    </row>
    <row r="154" spans="1:5" ht="15" customHeight="1">
      <c r="A154" s="1">
        <f t="shared" si="2"/>
        <v>152</v>
      </c>
      <c r="B154" s="2" t="e">
        <f>B153-#REF!</f>
        <v>#REF!</v>
      </c>
      <c r="E154" s="29"/>
    </row>
    <row r="155" spans="1:5" ht="15" customHeight="1">
      <c r="A155" s="1">
        <f t="shared" si="2"/>
        <v>153</v>
      </c>
      <c r="B155" s="2" t="e">
        <f>B154-#REF!</f>
        <v>#REF!</v>
      </c>
      <c r="E155" s="29"/>
    </row>
    <row r="156" spans="1:5" ht="15" customHeight="1">
      <c r="A156" s="1">
        <f t="shared" si="2"/>
        <v>154</v>
      </c>
      <c r="B156" s="2" t="e">
        <f>B155-#REF!</f>
        <v>#REF!</v>
      </c>
      <c r="E156" s="29"/>
    </row>
    <row r="157" spans="1:5" ht="15" customHeight="1">
      <c r="A157" s="1">
        <f t="shared" si="2"/>
        <v>155</v>
      </c>
      <c r="B157" s="2" t="e">
        <f>B156-#REF!</f>
        <v>#REF!</v>
      </c>
      <c r="E157" s="29"/>
    </row>
    <row r="158" spans="1:5" ht="15" customHeight="1">
      <c r="A158" s="1">
        <f t="shared" si="2"/>
        <v>156</v>
      </c>
      <c r="B158" s="2" t="e">
        <f>B157-#REF!</f>
        <v>#REF!</v>
      </c>
      <c r="E158" s="29"/>
    </row>
    <row r="159" spans="1:5" ht="15" customHeight="1">
      <c r="A159" s="1">
        <f t="shared" si="2"/>
        <v>157</v>
      </c>
      <c r="B159" s="2" t="e">
        <f>B158-#REF!</f>
        <v>#REF!</v>
      </c>
      <c r="E159" s="29"/>
    </row>
    <row r="160" spans="1:5" ht="15" customHeight="1">
      <c r="A160" s="1">
        <f t="shared" si="2"/>
        <v>158</v>
      </c>
      <c r="B160" s="2" t="e">
        <f>B159-#REF!</f>
        <v>#REF!</v>
      </c>
      <c r="E160" s="29"/>
    </row>
    <row r="161" spans="1:5" ht="15" customHeight="1">
      <c r="A161" s="1">
        <f t="shared" si="2"/>
        <v>159</v>
      </c>
      <c r="B161" s="2" t="e">
        <f>B160-#REF!</f>
        <v>#REF!</v>
      </c>
      <c r="E161" s="29"/>
    </row>
    <row r="162" spans="1:5" ht="15" customHeight="1">
      <c r="A162" s="1">
        <f t="shared" si="2"/>
        <v>160</v>
      </c>
      <c r="B162" s="2" t="e">
        <f>B161-#REF!</f>
        <v>#REF!</v>
      </c>
      <c r="E162" s="29"/>
    </row>
    <row r="163" spans="1:5" ht="15" customHeight="1">
      <c r="A163" s="1">
        <f t="shared" si="2"/>
        <v>161</v>
      </c>
      <c r="B163" s="2" t="e">
        <f>B162-#REF!</f>
        <v>#REF!</v>
      </c>
      <c r="E163" s="29"/>
    </row>
    <row r="164" spans="1:5" ht="15" customHeight="1">
      <c r="A164" s="1">
        <f t="shared" si="2"/>
        <v>162</v>
      </c>
      <c r="B164" s="2" t="e">
        <f>B163-#REF!</f>
        <v>#REF!</v>
      </c>
      <c r="E164" s="29"/>
    </row>
    <row r="165" spans="1:5" ht="15" customHeight="1">
      <c r="A165" s="1">
        <f t="shared" si="2"/>
        <v>163</v>
      </c>
      <c r="B165" s="2" t="e">
        <f>B164-#REF!</f>
        <v>#REF!</v>
      </c>
      <c r="E165" s="29"/>
    </row>
    <row r="166" spans="1:5" ht="15" customHeight="1">
      <c r="A166" s="1">
        <f t="shared" si="2"/>
        <v>164</v>
      </c>
      <c r="B166" s="2" t="e">
        <f>B165-#REF!</f>
        <v>#REF!</v>
      </c>
      <c r="E166" s="29"/>
    </row>
    <row r="167" spans="1:5" ht="15" customHeight="1">
      <c r="A167" s="1">
        <f t="shared" si="2"/>
        <v>165</v>
      </c>
      <c r="B167" s="2" t="e">
        <f>B166-#REF!</f>
        <v>#REF!</v>
      </c>
      <c r="E167" s="29"/>
    </row>
    <row r="168" spans="1:5" ht="15" customHeight="1">
      <c r="A168" s="1">
        <f t="shared" si="2"/>
        <v>166</v>
      </c>
      <c r="B168" s="2" t="e">
        <f>B167-#REF!</f>
        <v>#REF!</v>
      </c>
      <c r="E168" s="29"/>
    </row>
    <row r="169" spans="1:5" ht="15" customHeight="1">
      <c r="A169" s="1">
        <f t="shared" si="2"/>
        <v>167</v>
      </c>
      <c r="B169" s="2" t="e">
        <f>B168-#REF!</f>
        <v>#REF!</v>
      </c>
      <c r="E169" s="29"/>
    </row>
    <row r="170" spans="1:5" ht="15" customHeight="1">
      <c r="A170" s="1">
        <f t="shared" si="2"/>
        <v>168</v>
      </c>
      <c r="B170" s="2" t="e">
        <f>B169-#REF!</f>
        <v>#REF!</v>
      </c>
      <c r="E170" s="29"/>
    </row>
    <row r="171" spans="1:5" ht="15" customHeight="1">
      <c r="A171" s="1">
        <f t="shared" si="2"/>
        <v>169</v>
      </c>
      <c r="B171" s="2" t="e">
        <f>B170-#REF!</f>
        <v>#REF!</v>
      </c>
      <c r="E171" s="29"/>
    </row>
    <row r="172" spans="1:5" ht="15" customHeight="1">
      <c r="A172" s="1">
        <f t="shared" si="2"/>
        <v>170</v>
      </c>
      <c r="B172" s="2" t="e">
        <f>B171-#REF!</f>
        <v>#REF!</v>
      </c>
      <c r="E172" s="29"/>
    </row>
    <row r="173" spans="1:5" ht="15" customHeight="1">
      <c r="A173" s="1">
        <f t="shared" si="2"/>
        <v>171</v>
      </c>
      <c r="B173" s="2" t="e">
        <f>B172-#REF!</f>
        <v>#REF!</v>
      </c>
      <c r="E173" s="29"/>
    </row>
    <row r="174" spans="1:5" ht="15" customHeight="1">
      <c r="A174" s="1">
        <f t="shared" si="2"/>
        <v>172</v>
      </c>
      <c r="B174" s="2" t="e">
        <f>B173-#REF!</f>
        <v>#REF!</v>
      </c>
      <c r="E174" s="29"/>
    </row>
    <row r="175" spans="1:5" ht="15" customHeight="1">
      <c r="A175" s="1">
        <f t="shared" si="2"/>
        <v>173</v>
      </c>
      <c r="B175" s="2" t="e">
        <f>B174-#REF!</f>
        <v>#REF!</v>
      </c>
      <c r="E175" s="29"/>
    </row>
    <row r="176" spans="1:5" ht="15" customHeight="1">
      <c r="A176" s="1">
        <f t="shared" si="2"/>
        <v>174</v>
      </c>
      <c r="B176" s="2" t="e">
        <f>B175-#REF!</f>
        <v>#REF!</v>
      </c>
      <c r="E176" s="29"/>
    </row>
    <row r="177" spans="1:5" ht="15" customHeight="1">
      <c r="A177" s="1">
        <f t="shared" si="2"/>
        <v>175</v>
      </c>
      <c r="B177" s="2" t="e">
        <f>B176-#REF!</f>
        <v>#REF!</v>
      </c>
      <c r="E177" s="29"/>
    </row>
    <row r="178" spans="1:5" ht="15" customHeight="1">
      <c r="A178" s="1">
        <f t="shared" si="2"/>
        <v>176</v>
      </c>
      <c r="B178" s="2" t="e">
        <f>B177-#REF!</f>
        <v>#REF!</v>
      </c>
      <c r="E178" s="29"/>
    </row>
    <row r="179" spans="1:5" ht="15" customHeight="1">
      <c r="A179" s="1">
        <f t="shared" si="2"/>
        <v>177</v>
      </c>
      <c r="B179" s="2" t="e">
        <f>B178-#REF!</f>
        <v>#REF!</v>
      </c>
      <c r="E179" s="29"/>
    </row>
    <row r="180" spans="1:5" ht="15" customHeight="1">
      <c r="A180" s="1">
        <f t="shared" si="2"/>
        <v>178</v>
      </c>
      <c r="B180" s="2" t="e">
        <f>B179-#REF!</f>
        <v>#REF!</v>
      </c>
      <c r="E180" s="29"/>
    </row>
    <row r="181" spans="1:5" ht="15" customHeight="1">
      <c r="A181" s="1">
        <f t="shared" si="2"/>
        <v>179</v>
      </c>
      <c r="B181" s="2" t="e">
        <f>B180-#REF!</f>
        <v>#REF!</v>
      </c>
      <c r="E181" s="29"/>
    </row>
    <row r="182" spans="1:5" ht="15" customHeight="1">
      <c r="A182" s="1">
        <f t="shared" si="2"/>
        <v>180</v>
      </c>
      <c r="B182" s="2" t="e">
        <f>B181-#REF!</f>
        <v>#REF!</v>
      </c>
      <c r="E182" s="29"/>
    </row>
    <row r="183" spans="1:5" ht="15" customHeight="1">
      <c r="A183" s="1">
        <f t="shared" si="2"/>
        <v>181</v>
      </c>
      <c r="B183" s="2" t="e">
        <f>B182-#REF!</f>
        <v>#REF!</v>
      </c>
      <c r="E183" s="29"/>
    </row>
    <row r="184" spans="1:5" ht="15" customHeight="1">
      <c r="A184" s="1">
        <f t="shared" si="2"/>
        <v>182</v>
      </c>
      <c r="B184" s="2" t="e">
        <f>B183-#REF!</f>
        <v>#REF!</v>
      </c>
      <c r="E184" s="29"/>
    </row>
    <row r="185" spans="1:5" ht="15" customHeight="1">
      <c r="A185" s="1">
        <f t="shared" si="2"/>
        <v>183</v>
      </c>
      <c r="B185" s="2" t="e">
        <f>B184-#REF!</f>
        <v>#REF!</v>
      </c>
      <c r="E185" s="29"/>
    </row>
    <row r="186" spans="1:5" ht="15" customHeight="1">
      <c r="A186" s="1">
        <f t="shared" si="2"/>
        <v>184</v>
      </c>
      <c r="B186" s="2" t="e">
        <f>B185-#REF!</f>
        <v>#REF!</v>
      </c>
      <c r="E186" s="29"/>
    </row>
    <row r="187" spans="1:5" ht="15" customHeight="1">
      <c r="A187" s="1">
        <f t="shared" si="2"/>
        <v>185</v>
      </c>
      <c r="B187" s="2" t="e">
        <f>B186-#REF!</f>
        <v>#REF!</v>
      </c>
      <c r="E187" s="29"/>
    </row>
    <row r="188" spans="1:5" ht="15" customHeight="1">
      <c r="A188" s="1">
        <f t="shared" si="2"/>
        <v>186</v>
      </c>
      <c r="B188" s="2" t="e">
        <f>B187-#REF!</f>
        <v>#REF!</v>
      </c>
      <c r="E188" s="29"/>
    </row>
    <row r="189" spans="1:5" ht="15" customHeight="1">
      <c r="A189" s="1">
        <f t="shared" si="2"/>
        <v>187</v>
      </c>
      <c r="B189" s="2" t="e">
        <f>B188-#REF!</f>
        <v>#REF!</v>
      </c>
      <c r="E189" s="29"/>
    </row>
    <row r="190" spans="1:5" ht="15" customHeight="1">
      <c r="A190" s="1">
        <f t="shared" si="2"/>
        <v>188</v>
      </c>
      <c r="B190" s="2" t="e">
        <f>B189-#REF!</f>
        <v>#REF!</v>
      </c>
      <c r="E190" s="29"/>
    </row>
    <row r="191" spans="1:5" ht="15" customHeight="1">
      <c r="A191" s="1">
        <f t="shared" si="2"/>
        <v>189</v>
      </c>
      <c r="B191" s="2" t="e">
        <f>B190-#REF!</f>
        <v>#REF!</v>
      </c>
      <c r="E191" s="29"/>
    </row>
    <row r="192" spans="1:5" ht="15" customHeight="1">
      <c r="A192" s="1">
        <f t="shared" si="2"/>
        <v>190</v>
      </c>
      <c r="B192" s="2" t="e">
        <f>B191-#REF!</f>
        <v>#REF!</v>
      </c>
      <c r="E192" s="29"/>
    </row>
    <row r="193" spans="1:5" ht="15" customHeight="1">
      <c r="A193" s="1">
        <f t="shared" si="2"/>
        <v>191</v>
      </c>
      <c r="B193" s="2" t="e">
        <f>B192-#REF!</f>
        <v>#REF!</v>
      </c>
      <c r="E193" s="29"/>
    </row>
    <row r="194" spans="1:5" ht="15" customHeight="1">
      <c r="A194" s="1">
        <f t="shared" si="2"/>
        <v>192</v>
      </c>
      <c r="B194" s="2" t="e">
        <f>B193-#REF!</f>
        <v>#REF!</v>
      </c>
      <c r="E194" s="29"/>
    </row>
    <row r="195" spans="1:5" ht="15" customHeight="1">
      <c r="A195" s="1">
        <f t="shared" ref="A195:A201" si="3">ROW()-2</f>
        <v>193</v>
      </c>
      <c r="B195" s="2" t="e">
        <f>B194-#REF!</f>
        <v>#REF!</v>
      </c>
      <c r="E195" s="29"/>
    </row>
    <row r="196" spans="1:5" ht="15" customHeight="1">
      <c r="A196" s="1">
        <f t="shared" si="3"/>
        <v>194</v>
      </c>
      <c r="B196" s="2" t="e">
        <f>B195-#REF!</f>
        <v>#REF!</v>
      </c>
      <c r="E196" s="29"/>
    </row>
    <row r="197" spans="1:5" ht="15" customHeight="1">
      <c r="A197" s="1">
        <f t="shared" si="3"/>
        <v>195</v>
      </c>
      <c r="B197" s="2" t="e">
        <f>B196-#REF!</f>
        <v>#REF!</v>
      </c>
      <c r="E197" s="29"/>
    </row>
    <row r="198" spans="1:5" ht="15" customHeight="1">
      <c r="A198" s="1">
        <f t="shared" si="3"/>
        <v>196</v>
      </c>
      <c r="B198" s="2" t="e">
        <f>B197-#REF!</f>
        <v>#REF!</v>
      </c>
      <c r="E198" s="29"/>
    </row>
    <row r="199" spans="1:5" ht="15" customHeight="1">
      <c r="A199" s="1">
        <f t="shared" si="3"/>
        <v>197</v>
      </c>
      <c r="B199" s="2" t="e">
        <f>B198-#REF!</f>
        <v>#REF!</v>
      </c>
      <c r="E199" s="29"/>
    </row>
    <row r="200" spans="1:5" ht="15" customHeight="1">
      <c r="A200" s="1">
        <f t="shared" si="3"/>
        <v>198</v>
      </c>
      <c r="B200" s="2" t="e">
        <f>B198-#REF!</f>
        <v>#REF!</v>
      </c>
      <c r="E200" s="29"/>
    </row>
    <row r="201" spans="1:5" ht="15" customHeight="1">
      <c r="A201" s="1">
        <f t="shared" si="3"/>
        <v>199</v>
      </c>
      <c r="B201" s="2" t="e">
        <f>B199-#REF!</f>
        <v>#REF!</v>
      </c>
      <c r="E201" s="29"/>
    </row>
  </sheetData>
  <sheetProtection password="EB4E" sheet="1" formatCells="0" formatColumns="0" formatRows="0" insertColumns="0" insertRows="0" insertHyperlinks="0" deleteColumns="0" deleteRows="0" sort="0" autoFilter="0" pivotTables="0"/>
  <phoneticPr fontId="1"/>
  <conditionalFormatting sqref="C3 C8:C12 C22:C79">
    <cfRule type="cellIs" dxfId="20" priority="76" operator="between">
      <formula>44287</formula>
      <formula>44561</formula>
    </cfRule>
    <cfRule type="cellIs" dxfId="19" priority="78" operator="between">
      <formula>44562</formula>
      <formula>44651</formula>
    </cfRule>
  </conditionalFormatting>
  <conditionalFormatting sqref="C3 C8:C12 C22:C171">
    <cfRule type="cellIs" dxfId="18" priority="74" operator="between">
      <formula>44562</formula>
      <formula>44926</formula>
    </cfRule>
  </conditionalFormatting>
  <conditionalFormatting sqref="C3">
    <cfRule type="cellIs" dxfId="17" priority="69" operator="between">
      <formula>44927</formula>
      <formula>45291</formula>
    </cfRule>
  </conditionalFormatting>
  <conditionalFormatting sqref="C4:C6">
    <cfRule type="cellIs" dxfId="16" priority="8" operator="between">
      <formula>44287</formula>
      <formula>44561</formula>
    </cfRule>
    <cfRule type="cellIs" dxfId="15" priority="10" operator="between">
      <formula>44562</formula>
      <formula>44651</formula>
    </cfRule>
  </conditionalFormatting>
  <conditionalFormatting sqref="C4:C6">
    <cfRule type="cellIs" dxfId="14" priority="6" operator="between">
      <formula>44562</formula>
      <formula>44926</formula>
    </cfRule>
  </conditionalFormatting>
  <conditionalFormatting sqref="C7">
    <cfRule type="cellIs" dxfId="13" priority="2" operator="between">
      <formula>44287</formula>
      <formula>44561</formula>
    </cfRule>
    <cfRule type="cellIs" dxfId="12" priority="3" operator="between">
      <formula>44562</formula>
      <formula>44651</formula>
    </cfRule>
  </conditionalFormatting>
  <conditionalFormatting sqref="C7">
    <cfRule type="cellIs" dxfId="11" priority="1" operator="between">
      <formula>44562</formula>
      <formula>44926</formula>
    </cfRule>
  </conditionalFormatting>
  <conditionalFormatting sqref="C15:C16 C18">
    <cfRule type="cellIs" dxfId="10" priority="16" operator="between">
      <formula>44287</formula>
      <formula>44561</formula>
    </cfRule>
    <cfRule type="cellIs" dxfId="9" priority="17" operator="between">
      <formula>44562</formula>
      <formula>44651</formula>
    </cfRule>
  </conditionalFormatting>
  <conditionalFormatting sqref="C15:C16 C18">
    <cfRule type="cellIs" dxfId="8" priority="15" operator="between">
      <formula>44562</formula>
      <formula>44926</formula>
    </cfRule>
  </conditionalFormatting>
  <conditionalFormatting sqref="C15:C16 C18">
    <cfRule type="cellIs" dxfId="7" priority="14" operator="between">
      <formula>44927</formula>
      <formula>45291</formula>
    </cfRule>
  </conditionalFormatting>
  <conditionalFormatting sqref="C13:C14 C19:C21">
    <cfRule type="cellIs" dxfId="6" priority="30" operator="between">
      <formula>44287</formula>
      <formula>44561</formula>
    </cfRule>
    <cfRule type="cellIs" dxfId="5" priority="31" operator="between">
      <formula>44562</formula>
      <formula>44651</formula>
    </cfRule>
  </conditionalFormatting>
  <conditionalFormatting sqref="C13:C14 C19:C21">
    <cfRule type="cellIs" dxfId="4" priority="29" operator="between">
      <formula>44562</formula>
      <formula>44926</formula>
    </cfRule>
  </conditionalFormatting>
  <conditionalFormatting sqref="C14 C19:C21">
    <cfRule type="cellIs" dxfId="3" priority="28" operator="between">
      <formula>44927</formula>
      <formula>45291</formula>
    </cfRule>
  </conditionalFormatting>
  <conditionalFormatting sqref="C22:C31">
    <cfRule type="cellIs" dxfId="2" priority="67" operator="between">
      <formula>44927</formula>
      <formula>45291</formula>
    </cfRule>
  </conditionalFormatting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リスト!$E$2:$E$4</xm:f>
          </x14:formula1>
          <xm:sqref>E3:E201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1"/>
  <dimension ref="A1:G201"/>
  <sheetViews>
    <sheetView showGridLines="0" tabSelected="1" zoomScaleSheetLayoutView="100" workbookViewId="0">
      <selection activeCell="C205" sqref="C205"/>
    </sheetView>
  </sheetViews>
  <sheetFormatPr defaultRowHeight="36" customHeight="1"/>
  <cols>
    <col min="1" max="1" width="5.625" style="48" customWidth="1"/>
    <col min="2" max="2" width="10.625" style="48" customWidth="1"/>
    <col min="3" max="3" width="50.625" style="48" customWidth="1"/>
    <col min="4" max="4" width="15.625" style="49" customWidth="1"/>
    <col min="5" max="5" width="43.625" style="50" customWidth="1"/>
    <col min="6" max="6" width="15.625" style="51" customWidth="1"/>
    <col min="7" max="7" width="8.5" style="48" bestFit="1" customWidth="1"/>
    <col min="8" max="16384" width="9" style="52" customWidth="1"/>
  </cols>
  <sheetData>
    <row r="1" spans="1:7" ht="36" customHeight="1">
      <c r="A1" s="53" t="s">
        <v>134</v>
      </c>
      <c r="B1" s="53"/>
      <c r="C1" s="53"/>
      <c r="D1" s="53"/>
    </row>
    <row r="2" spans="1:7" s="48" customFormat="1" ht="45" customHeight="1">
      <c r="A2" s="121" t="s">
        <v>84</v>
      </c>
      <c r="B2" s="121" t="s">
        <v>129</v>
      </c>
      <c r="C2" s="121" t="s">
        <v>131</v>
      </c>
      <c r="D2" s="121" t="s">
        <v>121</v>
      </c>
      <c r="E2" s="124" t="s">
        <v>191</v>
      </c>
      <c r="F2" s="61"/>
      <c r="G2" s="64"/>
    </row>
    <row r="3" spans="1:7" ht="50" customHeight="1">
      <c r="A3" s="55">
        <f>SUBTOTAL(3,B$3:B3)</f>
        <v>1</v>
      </c>
      <c r="B3" s="57">
        <f>公務入力シート!C3</f>
        <v>45754</v>
      </c>
      <c r="C3" s="59" t="str">
        <f>公務入力シート!D3</f>
        <v>ＡＯＳ株式会社社長就任披露会</v>
      </c>
      <c r="D3" s="123" t="str">
        <f>公務入力シート!E3</f>
        <v>出席</v>
      </c>
      <c r="E3" s="59" t="str">
        <f>IF(公務入力シート!F3&lt;&gt;"",公務入力シート!F3,"")</f>
        <v/>
      </c>
      <c r="F3" s="62"/>
      <c r="G3" s="65"/>
    </row>
    <row r="4" spans="1:7" ht="50" customHeight="1">
      <c r="A4" s="55">
        <f>SUBTOTAL(3,B$3:B4)</f>
        <v>2</v>
      </c>
      <c r="B4" s="57">
        <f>公務入力シート!C4</f>
        <v>45770</v>
      </c>
      <c r="C4" s="59" t="str">
        <f>公務入力シート!D4</f>
        <v>三種町身体障害者協会総会・懇親会</v>
      </c>
      <c r="D4" s="123" t="str">
        <f>公務入力シート!E4</f>
        <v>出席</v>
      </c>
      <c r="E4" s="59" t="str">
        <f>IF(公務入力シート!F4&lt;&gt;"",公務入力シート!F4,"")</f>
        <v/>
      </c>
      <c r="F4" s="62"/>
      <c r="G4" s="65"/>
    </row>
    <row r="5" spans="1:7" ht="50" customHeight="1">
      <c r="A5" s="55">
        <f>SUBTOTAL(3,B$3:B5)</f>
        <v>3</v>
      </c>
      <c r="B5" s="57">
        <f>公務入力シート!C5</f>
        <v>45770</v>
      </c>
      <c r="C5" s="59" t="str">
        <f>公務入力シート!D5</f>
        <v>三種町スポーツ協会評議員会懇親会</v>
      </c>
      <c r="D5" s="123" t="str">
        <f>公務入力シート!E5</f>
        <v>出席</v>
      </c>
      <c r="E5" s="59" t="str">
        <f>IF(公務入力シート!F5&lt;&gt;"",公務入力シート!F5,"")</f>
        <v/>
      </c>
      <c r="F5" s="62"/>
      <c r="G5" s="65"/>
    </row>
    <row r="6" spans="1:7" ht="50" customHeight="1">
      <c r="A6" s="55">
        <f>SUBTOTAL(3,B$3:B6)</f>
        <v>4</v>
      </c>
      <c r="B6" s="57">
        <f>公務入力シート!C6</f>
        <v>45775</v>
      </c>
      <c r="C6" s="59" t="str">
        <f>公務入力シート!D6</f>
        <v>三種町芸術文化協会総会親睦会</v>
      </c>
      <c r="D6" s="123" t="str">
        <f>公務入力シート!E6</f>
        <v>代理</v>
      </c>
      <c r="E6" s="59" t="str">
        <f>IF(公務入力シート!F6&lt;&gt;"",公務入力シート!F6,"")</f>
        <v>代理：副議長</v>
      </c>
      <c r="F6" s="62"/>
      <c r="G6" s="65"/>
    </row>
    <row r="7" spans="1:7" ht="50" customHeight="1">
      <c r="A7" s="55">
        <f>SUBTOTAL(3,B$3:B7)</f>
        <v>5</v>
      </c>
      <c r="B7" s="57">
        <f>公務入力シート!C7</f>
        <v>45777</v>
      </c>
      <c r="C7" s="59" t="str">
        <f>公務入力シート!D7</f>
        <v>三種町遺族会総会・懇親会</v>
      </c>
      <c r="D7" s="123" t="str">
        <f>公務入力シート!E7</f>
        <v>出席</v>
      </c>
      <c r="E7" s="59" t="str">
        <f>IF(公務入力シート!F7&lt;&gt;"",公務入力シート!F7,"")</f>
        <v/>
      </c>
      <c r="F7" s="62"/>
      <c r="G7" s="65"/>
    </row>
    <row r="8" spans="1:7" ht="50" customHeight="1">
      <c r="A8" s="122">
        <f>SUBTOTAL(3,B$3:B8)</f>
        <v>6</v>
      </c>
      <c r="B8" s="57">
        <f>公務入力シート!C8</f>
        <v>45791</v>
      </c>
      <c r="C8" s="59" t="str">
        <f>公務入力シート!D8</f>
        <v>特定非営利活動法人三種町観光協会総会・懇親会</v>
      </c>
      <c r="D8" s="123" t="str">
        <f>公務入力シート!E8</f>
        <v>出席</v>
      </c>
      <c r="E8" s="59" t="str">
        <f>IF(公務入力シート!F8&lt;&gt;"",公務入力シート!F8,"")</f>
        <v/>
      </c>
      <c r="F8" s="62"/>
      <c r="G8" s="65"/>
    </row>
    <row r="9" spans="1:7" ht="50" customHeight="1">
      <c r="A9" s="55">
        <f>SUBTOTAL(3,B$3:B9)</f>
        <v>7</v>
      </c>
      <c r="B9" s="57">
        <f>公務入力シート!C9</f>
        <v>45792</v>
      </c>
      <c r="C9" s="59" t="str">
        <f>公務入力シート!D9</f>
        <v>三種町商工会総会懇親会</v>
      </c>
      <c r="D9" s="123" t="str">
        <f>公務入力シート!E9</f>
        <v>出席</v>
      </c>
      <c r="E9" s="59" t="str">
        <f>IF(公務入力シート!F9&lt;&gt;"",公務入力シート!F9,"")</f>
        <v/>
      </c>
      <c r="F9" s="62"/>
      <c r="G9" s="65"/>
    </row>
    <row r="10" spans="1:7" ht="50" customHeight="1">
      <c r="A10" s="55">
        <f>SUBTOTAL(3,B$3:B10)</f>
        <v>8</v>
      </c>
      <c r="B10" s="57">
        <f>公務入力シート!C10</f>
        <v>45795</v>
      </c>
      <c r="C10" s="59" t="str">
        <f>公務入力シート!D10</f>
        <v>房住山山開き安全祈願祭</v>
      </c>
      <c r="D10" s="123" t="str">
        <f>公務入力シート!E10</f>
        <v>代理</v>
      </c>
      <c r="E10" s="59" t="str">
        <f>IF(公務入力シート!F10&lt;&gt;"",公務入力シート!F10,"")</f>
        <v>代理：副議長</v>
      </c>
      <c r="F10" s="62"/>
      <c r="G10" s="65"/>
    </row>
    <row r="11" spans="1:7" ht="50" customHeight="1">
      <c r="A11" s="55">
        <f>SUBTOTAL(3,B$3:B11)</f>
        <v>9</v>
      </c>
      <c r="B11" s="57">
        <f>公務入力シート!C11</f>
        <v>45796</v>
      </c>
      <c r="C11" s="59" t="str">
        <f>公務入力シート!D11</f>
        <v>三種町ＣＣＳプラント誘致協議会総会</v>
      </c>
      <c r="D11" s="123" t="str">
        <f>公務入力シート!E11</f>
        <v>出席</v>
      </c>
      <c r="E11" s="59" t="str">
        <f>IF(公務入力シート!F11&lt;&gt;"",公務入力シート!F11,"")</f>
        <v/>
      </c>
      <c r="F11" s="62"/>
      <c r="G11" s="65"/>
    </row>
    <row r="12" spans="1:7" ht="50" customHeight="1">
      <c r="A12" s="55">
        <f>SUBTOTAL(3,B$3:B12)</f>
        <v>10</v>
      </c>
      <c r="B12" s="57">
        <f>公務入力シート!C12</f>
        <v>45797</v>
      </c>
      <c r="C12" s="59" t="str">
        <f>公務入力シート!D12</f>
        <v>秋田県町村議会議長会理事会・懇親会</v>
      </c>
      <c r="D12" s="123" t="str">
        <f>公務入力シート!E12</f>
        <v>出席</v>
      </c>
      <c r="E12" s="59" t="str">
        <f>IF(公務入力シート!F12&lt;&gt;"",公務入力シート!F12,"")</f>
        <v/>
      </c>
      <c r="F12" s="62"/>
      <c r="G12" s="65"/>
    </row>
    <row r="13" spans="1:7" ht="50" customHeight="1">
      <c r="A13" s="55">
        <f>SUBTOTAL(3,B$3:B13)</f>
        <v>11</v>
      </c>
      <c r="B13" s="57">
        <f>公務入力シート!C13</f>
        <v>45797</v>
      </c>
      <c r="C13" s="59" t="str">
        <f>公務入力シート!D13</f>
        <v>三種町建設業協会総会懇親会</v>
      </c>
      <c r="D13" s="123" t="str">
        <f>公務入力シート!E13</f>
        <v>代理</v>
      </c>
      <c r="E13" s="59" t="str">
        <f>IF(公務入力シート!F13&lt;&gt;"",公務入力シート!F13,"")</f>
        <v/>
      </c>
      <c r="F13" s="62"/>
      <c r="G13" s="65"/>
    </row>
    <row r="14" spans="1:7" ht="50" customHeight="1">
      <c r="A14" s="55">
        <f>SUBTOTAL(3,B$3:B14)</f>
        <v>12</v>
      </c>
      <c r="B14" s="57">
        <f>公務入力シート!C14</f>
        <v>45799</v>
      </c>
      <c r="C14" s="59" t="str">
        <f>公務入力シート!D14</f>
        <v>米代川治水期成同盟会・秋田県北部国道７号整備促進期成同盟会・日本海沿岸東北自動車道建設促進秋田県北部期成同盟会合同総会</v>
      </c>
      <c r="D14" s="123" t="str">
        <f>公務入力シート!E14</f>
        <v>出席</v>
      </c>
      <c r="E14" s="59" t="str">
        <f>IF(公務入力シート!F14&lt;&gt;"",公務入力シート!F14,"")</f>
        <v/>
      </c>
      <c r="F14" s="62"/>
      <c r="G14" s="65"/>
    </row>
    <row r="15" spans="1:7" ht="50" customHeight="1">
      <c r="A15" s="55">
        <f>SUBTOTAL(3,B$3:B15)</f>
        <v>13</v>
      </c>
      <c r="B15" s="57">
        <f>公務入力シート!C15</f>
        <v>45804</v>
      </c>
      <c r="C15" s="59" t="str">
        <f>公務入力シート!D15</f>
        <v>町村議会議長・副議長研修会</v>
      </c>
      <c r="D15" s="123" t="str">
        <f>公務入力シート!E15</f>
        <v>出席</v>
      </c>
      <c r="E15" s="59" t="str">
        <f>IF(公務入力シート!F15&lt;&gt;"",公務入力シート!F15,"")</f>
        <v/>
      </c>
      <c r="F15" s="62"/>
      <c r="G15" s="65"/>
    </row>
    <row r="16" spans="1:7" ht="50" customHeight="1">
      <c r="A16" s="55">
        <f>SUBTOTAL(3,B$3:B16)</f>
        <v>14</v>
      </c>
      <c r="B16" s="57">
        <f>公務入力シート!C16</f>
        <v>45805</v>
      </c>
      <c r="C16" s="59" t="str">
        <f>公務入力シート!D16</f>
        <v>大館能代空港利用促進協議会総会</v>
      </c>
      <c r="D16" s="123" t="str">
        <f>公務入力シート!E16</f>
        <v>欠席</v>
      </c>
      <c r="E16" s="59" t="str">
        <f>IF(公務入力シート!F16&lt;&gt;"",公務入力シート!F16,"")</f>
        <v>町村議会議長・正副議長研修会で東京へ出張中のため</v>
      </c>
      <c r="F16" s="62"/>
      <c r="G16" s="65"/>
    </row>
    <row r="17" spans="1:7" ht="50" customHeight="1">
      <c r="A17" s="55">
        <f>SUBTOTAL(3,B$3:B17)</f>
        <v>15</v>
      </c>
      <c r="B17" s="57">
        <f>公務入力シート!C17</f>
        <v>45806</v>
      </c>
      <c r="C17" s="59" t="str">
        <f>公務入力シート!D17</f>
        <v>能代港湾振興会総会・能代港洋上風力発電拠点化期成同盟会総会等</v>
      </c>
      <c r="D17" s="123" t="str">
        <f>公務入力シート!E17</f>
        <v>出席</v>
      </c>
      <c r="E17" s="59" t="str">
        <f>IF(公務入力シート!F17&lt;&gt;"",公務入力シート!F17,"")</f>
        <v/>
      </c>
      <c r="F17" s="62"/>
      <c r="G17" s="65"/>
    </row>
    <row r="18" spans="1:7" ht="50" customHeight="1">
      <c r="A18" s="55">
        <f>SUBTOTAL(3,B$3:B18)</f>
        <v>16</v>
      </c>
      <c r="B18" s="57">
        <f>公務入力シート!C18</f>
        <v>45813</v>
      </c>
      <c r="C18" s="59" t="str">
        <f>公務入力シート!D18</f>
        <v>三種町老人クラブ連合会総会・懇親会</v>
      </c>
      <c r="D18" s="123" t="str">
        <f>公務入力シート!E18</f>
        <v>出席</v>
      </c>
      <c r="E18" s="59" t="str">
        <f>IF(公務入力シート!F18&lt;&gt;"",公務入力シート!F18,"")</f>
        <v/>
      </c>
      <c r="F18" s="62"/>
      <c r="G18" s="65"/>
    </row>
    <row r="19" spans="1:7" ht="50" customHeight="1">
      <c r="A19" s="55">
        <f>SUBTOTAL(3,B$3:B19)</f>
        <v>17</v>
      </c>
      <c r="B19" s="57">
        <f>公務入力シート!C19</f>
        <v>45835</v>
      </c>
      <c r="C19" s="59" t="str">
        <f>公務入力シート!D19</f>
        <v>三種町農業公社理事会・懇親会</v>
      </c>
      <c r="D19" s="123" t="str">
        <f>公務入力シート!E19</f>
        <v>出席</v>
      </c>
      <c r="E19" s="59" t="str">
        <f>IF(公務入力シート!F19&lt;&gt;"",公務入力シート!F19,"")</f>
        <v/>
      </c>
      <c r="F19" s="62"/>
      <c r="G19" s="65"/>
    </row>
    <row r="20" spans="1:7" ht="50" customHeight="1">
      <c r="A20" s="55">
        <f>SUBTOTAL(3,B$3:B20)</f>
        <v>18</v>
      </c>
      <c r="B20" s="57">
        <f>公務入力シート!C20</f>
        <v>45843</v>
      </c>
      <c r="C20" s="59" t="str">
        <f>公務入力シート!D20</f>
        <v>釡谷浜海水浴場安全祈願の神事・直会</v>
      </c>
      <c r="D20" s="123" t="str">
        <f>公務入力シート!E20</f>
        <v>出席</v>
      </c>
      <c r="E20" s="59" t="str">
        <f>IF(公務入力シート!F20&lt;&gt;"",公務入力シート!F20,"")</f>
        <v/>
      </c>
      <c r="F20" s="62"/>
      <c r="G20" s="65"/>
    </row>
    <row r="21" spans="1:7" ht="50" customHeight="1">
      <c r="A21" s="55">
        <f>SUBTOTAL(3,B$3:B21)</f>
        <v>19</v>
      </c>
      <c r="B21" s="57">
        <f>公務入力シート!C21</f>
        <v>45846</v>
      </c>
      <c r="C21" s="59" t="str">
        <f>公務入力シート!D21</f>
        <v>能代山本北都会北都銀行経営説明会等</v>
      </c>
      <c r="D21" s="123" t="str">
        <f>公務入力シート!E21</f>
        <v>出席</v>
      </c>
      <c r="E21" s="59" t="str">
        <f>IF(公務入力シート!F21&lt;&gt;"",公務入力シート!F21,"")</f>
        <v/>
      </c>
      <c r="F21" s="62"/>
      <c r="G21" s="65"/>
    </row>
    <row r="22" spans="1:7" ht="50" customHeight="1">
      <c r="A22" s="55">
        <f>SUBTOTAL(3,B$3:B22)</f>
        <v>20</v>
      </c>
      <c r="B22" s="57">
        <f>公務入力シート!C22</f>
        <v>45856</v>
      </c>
      <c r="C22" s="59" t="str">
        <f>公務入力シート!D22</f>
        <v>国道１０１号線（秋田・男鹿・能代間）整備促進期成同盟会総会</v>
      </c>
      <c r="D22" s="123" t="str">
        <f>公務入力シート!E22</f>
        <v>欠席</v>
      </c>
      <c r="E22" s="59" t="str">
        <f>IF(公務入力シート!F22&lt;&gt;"",公務入力シート!F22,"")</f>
        <v>秋田県町村議会議員研修会へ出席のため</v>
      </c>
      <c r="F22" s="62"/>
      <c r="G22" s="65"/>
    </row>
    <row r="23" spans="1:7" ht="50" customHeight="1">
      <c r="A23" s="55">
        <f>SUBTOTAL(3,B$3:B23)</f>
        <v>21</v>
      </c>
      <c r="B23" s="57">
        <f>公務入力シート!C23</f>
        <v>45864</v>
      </c>
      <c r="C23" s="59" t="str">
        <f>公務入力シート!D23</f>
        <v>サンドクラフトサンセットセレモニー</v>
      </c>
      <c r="D23" s="123" t="str">
        <f>公務入力シート!E23</f>
        <v>出席</v>
      </c>
      <c r="E23" s="59" t="str">
        <f>IF(公務入力シート!F23&lt;&gt;"",公務入力シート!F23,"")</f>
        <v/>
      </c>
      <c r="F23" s="62"/>
      <c r="G23" s="65"/>
    </row>
    <row r="24" spans="1:7" ht="50" customHeight="1">
      <c r="A24" s="55">
        <f>SUBTOTAL(3,B$3:B24)</f>
        <v>22</v>
      </c>
      <c r="B24" s="57">
        <f>公務入力シート!C24</f>
        <v>45869</v>
      </c>
      <c r="C24" s="59" t="str">
        <f>公務入力シート!D24</f>
        <v>秋田県北部地域秋期合同要望活動</v>
      </c>
      <c r="D24" s="123" t="str">
        <f>公務入力シート!E24</f>
        <v>欠席</v>
      </c>
      <c r="E24" s="59" t="str">
        <f>IF(公務入力シート!F24&lt;&gt;"",公務入力シート!F24,"")</f>
        <v>当町との関連性が薄いため</v>
      </c>
      <c r="F24" s="62"/>
      <c r="G24" s="65"/>
    </row>
    <row r="25" spans="1:7" ht="50" customHeight="1">
      <c r="A25" s="55">
        <f>SUBTOTAL(3,B$3:B25)</f>
        <v>23</v>
      </c>
      <c r="B25" s="57">
        <f>公務入力シート!C25</f>
        <v>45871</v>
      </c>
      <c r="C25" s="59" t="str">
        <f>公務入力シート!D25</f>
        <v>あわびの里づくり祭り</v>
      </c>
      <c r="D25" s="123" t="str">
        <f>公務入力シート!E25</f>
        <v>出席</v>
      </c>
      <c r="E25" s="59" t="str">
        <f>IF(公務入力シート!F25&lt;&gt;"",公務入力シート!F25,"")</f>
        <v/>
      </c>
      <c r="F25" s="62"/>
      <c r="G25" s="65"/>
    </row>
    <row r="26" spans="1:7" ht="50" customHeight="1">
      <c r="A26" s="55">
        <f>SUBTOTAL(3,B$3:B26)</f>
        <v>24</v>
      </c>
      <c r="B26" s="57">
        <f>公務入力シート!C26</f>
        <v>45874</v>
      </c>
      <c r="C26" s="59" t="str">
        <f>公務入力シート!D26</f>
        <v>秋田県北部地域秋期合同東北要望活動</v>
      </c>
      <c r="D26" s="123" t="str">
        <f>公務入力シート!E26</f>
        <v>欠席</v>
      </c>
      <c r="E26" s="59" t="str">
        <f>IF(公務入力シート!F26&lt;&gt;"",公務入力シート!F26,"")</f>
        <v>当町との関連性が薄いため</v>
      </c>
      <c r="F26" s="62"/>
      <c r="G26" s="65"/>
    </row>
    <row r="27" spans="1:7" ht="50" customHeight="1">
      <c r="A27" s="55">
        <f>SUBTOTAL(3,B$3:B27)</f>
        <v>25</v>
      </c>
      <c r="B27" s="57">
        <f>公務入力シート!C27</f>
        <v>45875</v>
      </c>
      <c r="C27" s="59" t="str">
        <f>公務入力シート!D27</f>
        <v>三種川河川改修促進協議会、主要地方道五城目線三種町道路建設促進期成同盟会</v>
      </c>
      <c r="D27" s="123" t="str">
        <f>公務入力シート!E27</f>
        <v>出席</v>
      </c>
      <c r="E27" s="59" t="str">
        <f>IF(公務入力シート!F27&lt;&gt;"",公務入力シート!F27,"")</f>
        <v/>
      </c>
      <c r="F27" s="62"/>
      <c r="G27" s="65"/>
    </row>
    <row r="28" spans="1:7" ht="50" customHeight="1">
      <c r="A28" s="55">
        <f>SUBTOTAL(3,B$3:B28)</f>
        <v>26</v>
      </c>
      <c r="B28" s="57">
        <f>公務入力シート!C28</f>
        <v>45877</v>
      </c>
      <c r="C28" s="59" t="str">
        <f>公務入力シート!D28</f>
        <v>秋田県町村電算システム共同事業組合</v>
      </c>
      <c r="D28" s="123" t="str">
        <f>公務入力シート!E28</f>
        <v>出席</v>
      </c>
      <c r="E28" s="59" t="str">
        <f>IF(公務入力シート!F28&lt;&gt;"",公務入力シート!F28,"")</f>
        <v/>
      </c>
      <c r="F28" s="62"/>
      <c r="G28" s="65"/>
    </row>
    <row r="29" spans="1:7" ht="50" customHeight="1">
      <c r="A29" s="55">
        <f>SUBTOTAL(3,B$3:B29)</f>
        <v>27</v>
      </c>
      <c r="B29" s="57">
        <f>公務入力シート!C29</f>
        <v>45877</v>
      </c>
      <c r="C29" s="59" t="str">
        <f>公務入力シート!D29</f>
        <v>県町村会との政策研究会</v>
      </c>
      <c r="D29" s="123" t="str">
        <f>公務入力シート!E29</f>
        <v>出席</v>
      </c>
      <c r="E29" s="59" t="str">
        <f>IF(公務入力シート!F29&lt;&gt;"",公務入力シート!F29,"")</f>
        <v/>
      </c>
      <c r="F29" s="62"/>
      <c r="G29" s="65"/>
    </row>
    <row r="30" spans="1:7" ht="50" customHeight="1">
      <c r="A30" s="55">
        <f>SUBTOTAL(3,B$3:B30)</f>
        <v>28</v>
      </c>
      <c r="B30" s="57">
        <f>公務入力シート!C30</f>
        <v>45877</v>
      </c>
      <c r="C30" s="59" t="str">
        <f>公務入力シート!D30</f>
        <v>森岳歌舞伎後援会総会</v>
      </c>
      <c r="D30" s="123" t="str">
        <f>公務入力シート!E30</f>
        <v>出席</v>
      </c>
      <c r="E30" s="59" t="str">
        <f>IF(公務入力シート!F30&lt;&gt;"",公務入力シート!F30,"")</f>
        <v/>
      </c>
      <c r="F30" s="62"/>
      <c r="G30" s="65"/>
    </row>
    <row r="31" spans="1:7" ht="50" customHeight="1">
      <c r="A31" s="55">
        <f>SUBTOTAL(3,B$3:B31)</f>
        <v>29</v>
      </c>
      <c r="B31" s="57">
        <f>公務入力シート!C31</f>
        <v>45880</v>
      </c>
      <c r="C31" s="59" t="str">
        <f>公務入力シート!D31</f>
        <v>三種町長杯大学準硬式野球大会歓迎レセプション</v>
      </c>
      <c r="D31" s="123" t="str">
        <f>公務入力シート!E31</f>
        <v>出席</v>
      </c>
      <c r="E31" s="59" t="str">
        <f>IF(公務入力シート!F31&lt;&gt;"",公務入力シート!F31,"")</f>
        <v/>
      </c>
      <c r="F31" s="62"/>
      <c r="G31" s="65"/>
    </row>
    <row r="32" spans="1:7" ht="50" customHeight="1">
      <c r="A32" s="55">
        <f>SUBTOTAL(3,B$3:B32)</f>
        <v>30</v>
      </c>
      <c r="B32" s="57">
        <f>公務入力シート!C32</f>
        <v>45884</v>
      </c>
      <c r="C32" s="59" t="str">
        <f>公務入力シート!D32</f>
        <v>三種町二十歳のづどい</v>
      </c>
      <c r="D32" s="123" t="str">
        <f>公務入力シート!E32</f>
        <v>出席</v>
      </c>
      <c r="E32" s="59" t="str">
        <f>IF(公務入力シート!F32&lt;&gt;"",公務入力シート!F32,"")</f>
        <v/>
      </c>
      <c r="F32" s="62"/>
      <c r="G32" s="65"/>
    </row>
    <row r="33" spans="1:7" ht="50" customHeight="1">
      <c r="A33" s="55">
        <f>SUBTOTAL(3,B$3:B33)</f>
        <v>31</v>
      </c>
      <c r="B33" s="57">
        <f>公務入力シート!C33</f>
        <v>45889</v>
      </c>
      <c r="C33" s="59" t="str">
        <f>公務入力シート!D33</f>
        <v>三種町戦没者追悼式</v>
      </c>
      <c r="D33" s="123" t="str">
        <f>公務入力シート!E33</f>
        <v>出席</v>
      </c>
      <c r="E33" s="59" t="str">
        <f>IF(公務入力シート!F33&lt;&gt;"",公務入力シート!F33,"")</f>
        <v/>
      </c>
      <c r="F33" s="62"/>
      <c r="G33" s="65"/>
    </row>
    <row r="34" spans="1:7" ht="50" customHeight="1">
      <c r="A34" s="55">
        <f>SUBTOTAL(3,B$3:B34)</f>
        <v>32</v>
      </c>
      <c r="B34" s="57">
        <f>公務入力シート!C34</f>
        <v>45890</v>
      </c>
      <c r="C34" s="59" t="str">
        <f>公務入力シート!D34</f>
        <v>岩手県・秋田県・山形県合同町村議会議長等中央研修会</v>
      </c>
      <c r="D34" s="123" t="str">
        <f>公務入力シート!E34</f>
        <v>出席</v>
      </c>
      <c r="E34" s="59" t="str">
        <f>IF(公務入力シート!F34&lt;&gt;"",公務入力シート!F34,"")</f>
        <v>研修会：22日まで</v>
      </c>
      <c r="F34" s="62"/>
      <c r="G34" s="65"/>
    </row>
    <row r="35" spans="1:7" ht="50" customHeight="1">
      <c r="A35" s="55">
        <f>SUBTOTAL(3,B$3:B35)</f>
        <v>33</v>
      </c>
      <c r="B35" s="57">
        <f>公務入力シート!C35</f>
        <v>45890</v>
      </c>
      <c r="C35" s="59" t="str">
        <f>公務入力シート!D35</f>
        <v>羽後信用金庫能信会講演会等</v>
      </c>
      <c r="D35" s="123" t="str">
        <f>公務入力シート!E35</f>
        <v>代理</v>
      </c>
      <c r="E35" s="59" t="str">
        <f>IF(公務入力シート!F35&lt;&gt;"",公務入力シート!F35,"")</f>
        <v>代理：副議長</v>
      </c>
      <c r="F35" s="62"/>
      <c r="G35" s="65"/>
    </row>
    <row r="36" spans="1:7" ht="50" customHeight="1">
      <c r="A36" s="55">
        <f>SUBTOTAL(3,B$3:B36)</f>
        <v>34</v>
      </c>
      <c r="B36" s="57">
        <f>公務入力シート!C36</f>
        <v>45893</v>
      </c>
      <c r="C36" s="59" t="str">
        <f>公務入力シート!D36</f>
        <v>森岳温泉夏まつり</v>
      </c>
      <c r="D36" s="123" t="str">
        <f>公務入力シート!E36</f>
        <v>出席</v>
      </c>
      <c r="E36" s="59" t="str">
        <f>IF(公務入力シート!F36&lt;&gt;"",公務入力シート!F36,"")</f>
        <v/>
      </c>
      <c r="F36" s="62"/>
      <c r="G36" s="65"/>
    </row>
    <row r="37" spans="1:7" ht="50" customHeight="1">
      <c r="A37" s="55">
        <f>SUBTOTAL(3,B$3:B37)</f>
        <v>35</v>
      </c>
      <c r="B37" s="57">
        <f>公務入力シート!C37</f>
        <v>45896</v>
      </c>
      <c r="C37" s="59" t="str">
        <f>公務入力シート!D37</f>
        <v>琴丘・上小阿仁線整備促進協議会</v>
      </c>
      <c r="D37" s="123" t="str">
        <f>公務入力シート!E37</f>
        <v>出席</v>
      </c>
      <c r="E37" s="59" t="str">
        <f>IF(公務入力シート!F37&lt;&gt;"",公務入力シート!F37,"")</f>
        <v/>
      </c>
      <c r="F37" s="62"/>
      <c r="G37" s="65"/>
    </row>
    <row r="38" spans="1:7" ht="50" customHeight="1">
      <c r="A38" s="55">
        <f>SUBTOTAL(3,B$3:B38)</f>
        <v>36</v>
      </c>
      <c r="B38" s="57">
        <f>公務入力シート!C38</f>
        <v>45907</v>
      </c>
      <c r="C38" s="59" t="str">
        <f>公務入力シート!D38</f>
        <v>伝統芸能の祭典ｉｎみたね（昼の部）</v>
      </c>
      <c r="D38" s="123" t="str">
        <f>公務入力シート!E38</f>
        <v>出席</v>
      </c>
      <c r="E38" s="59" t="str">
        <f>IF(公務入力シート!F38&lt;&gt;"",公務入力シート!F38,"")</f>
        <v/>
      </c>
      <c r="F38" s="62"/>
      <c r="G38" s="65"/>
    </row>
    <row r="39" spans="1:7" ht="50" customHeight="1">
      <c r="A39" s="55">
        <f>SUBTOTAL(3,B$3:B39)</f>
        <v>37</v>
      </c>
      <c r="B39" s="57">
        <f>公務入力シート!C39</f>
        <v>45914</v>
      </c>
      <c r="C39" s="59" t="str">
        <f>公務入力シート!D39</f>
        <v>伝統芸能の祭典ｉｎみたね（夜の部）</v>
      </c>
      <c r="D39" s="123" t="str">
        <f>公務入力シート!E39</f>
        <v>出席</v>
      </c>
      <c r="E39" s="59" t="str">
        <f>IF(公務入力シート!F39&lt;&gt;"",公務入力シート!F39,"")</f>
        <v/>
      </c>
      <c r="F39" s="62"/>
      <c r="G39" s="65"/>
    </row>
    <row r="40" spans="1:7" ht="50" customHeight="1">
      <c r="A40" s="55">
        <f>SUBTOTAL(3,B$3:B40)</f>
        <v>38</v>
      </c>
      <c r="B40" s="57">
        <f>公務入力シート!C40</f>
        <v>45922</v>
      </c>
      <c r="C40" s="59" t="str">
        <f>公務入力シート!D40</f>
        <v>能代厚生医療センター病院運営委員会</v>
      </c>
      <c r="D40" s="123" t="str">
        <f>公務入力シート!E40</f>
        <v>出席</v>
      </c>
      <c r="E40" s="59" t="str">
        <f>IF(公務入力シート!F40&lt;&gt;"",公務入力シート!F40,"")</f>
        <v/>
      </c>
      <c r="F40" s="62"/>
      <c r="G40" s="65"/>
    </row>
    <row r="41" spans="1:7" ht="50" customHeight="1">
      <c r="A41" s="55">
        <f>SUBTOTAL(3,B$3:B41)</f>
        <v>39</v>
      </c>
      <c r="B41" s="57">
        <f>公務入力シート!C41</f>
        <v>45924</v>
      </c>
      <c r="C41" s="59" t="str">
        <f>公務入力シート!D41</f>
        <v>主要地方道琴丘・上小阿仁線、能代・五城目線、三種町道路、三種川河川改修促進協議会３会合同要望活動</v>
      </c>
      <c r="D41" s="123" t="str">
        <f>公務入力シート!E41</f>
        <v>出席</v>
      </c>
      <c r="E41" s="59" t="str">
        <f>IF(公務入力シート!F41&lt;&gt;"",公務入力シート!F41,"")</f>
        <v/>
      </c>
      <c r="F41" s="62"/>
      <c r="G41" s="65"/>
    </row>
    <row r="42" spans="1:7" ht="50" customHeight="1">
      <c r="A42" s="55">
        <f>SUBTOTAL(3,B$3:B42)</f>
        <v>40</v>
      </c>
      <c r="B42" s="57">
        <f>公務入力シート!C42</f>
        <v>45926</v>
      </c>
      <c r="C42" s="59" t="str">
        <f>公務入力シート!D42</f>
        <v>八戸・能代間、北東北横断道整備促進期成同盟会要望活動</v>
      </c>
      <c r="D42" s="123" t="str">
        <f>公務入力シート!E42</f>
        <v>欠席</v>
      </c>
      <c r="E42" s="59" t="str">
        <f>IF(公務入力シート!F42&lt;&gt;"",公務入力シート!F42,"")</f>
        <v>当町に関連する要望事項がないため</v>
      </c>
      <c r="F42" s="62"/>
      <c r="G42" s="65"/>
    </row>
    <row r="43" spans="1:7" ht="50" customHeight="1">
      <c r="A43" s="55">
        <f>SUBTOTAL(3,B$3:B43)</f>
        <v>41</v>
      </c>
      <c r="B43" s="57">
        <f>公務入力シート!C43</f>
        <v>45937</v>
      </c>
      <c r="C43" s="59" t="str">
        <f>公務入力シート!D43</f>
        <v>秋田県町村議会議長会理事会</v>
      </c>
      <c r="D43" s="123" t="str">
        <f>公務入力シート!E43</f>
        <v>出席</v>
      </c>
      <c r="E43" s="59" t="str">
        <f>IF(公務入力シート!F43&lt;&gt;"",公務入力シート!F43,"")</f>
        <v/>
      </c>
      <c r="F43" s="62"/>
      <c r="G43" s="65"/>
    </row>
    <row r="44" spans="1:7" ht="50" customHeight="1">
      <c r="A44" s="55">
        <f>SUBTOTAL(3,B$3:B44)</f>
        <v>42</v>
      </c>
      <c r="B44" s="57">
        <f>公務入力シート!C44</f>
        <v>45940</v>
      </c>
      <c r="C44" s="59" t="str">
        <f>公務入力シート!D44</f>
        <v>能代高校創立１００周年記念式典・祝賀会</v>
      </c>
      <c r="D44" s="123" t="str">
        <f>公務入力シート!E44</f>
        <v>出席</v>
      </c>
      <c r="E44" s="59" t="str">
        <f>IF(公務入力シート!F44&lt;&gt;"",公務入力シート!F44,"")</f>
        <v/>
      </c>
      <c r="F44" s="62"/>
      <c r="G44" s="65"/>
    </row>
    <row r="45" spans="1:7" ht="50" customHeight="1">
      <c r="A45" s="55">
        <f>SUBTOTAL(3,B$3:B45)</f>
        <v>43</v>
      </c>
      <c r="B45" s="57">
        <f>公務入力シート!C45</f>
        <v>45945</v>
      </c>
      <c r="C45" s="59" t="str">
        <f>公務入力シート!D45</f>
        <v>秋田銀行鹿渡支店長歓送迎会</v>
      </c>
      <c r="D45" s="123" t="str">
        <f>公務入力シート!E45</f>
        <v>出席</v>
      </c>
      <c r="E45" s="59" t="str">
        <f>IF(公務入力シート!F45&lt;&gt;"",公務入力シート!F45,"")</f>
        <v/>
      </c>
      <c r="F45" s="62"/>
      <c r="G45" s="65"/>
    </row>
    <row r="46" spans="1:7" ht="50" customHeight="1">
      <c r="A46" s="55">
        <f>SUBTOTAL(3,B$3:B46)</f>
        <v>44</v>
      </c>
      <c r="B46" s="57">
        <f>公務入力シート!C46</f>
        <v>45952</v>
      </c>
      <c r="C46" s="59" t="str">
        <f>公務入力シート!D46</f>
        <v>三種川河川改修促進協議会要望活動</v>
      </c>
      <c r="D46" s="123" t="str">
        <f>公務入力シート!E46</f>
        <v>出席</v>
      </c>
      <c r="E46" s="59" t="str">
        <f>IF(公務入力シート!F46&lt;&gt;"",公務入力シート!F46,"")</f>
        <v/>
      </c>
      <c r="F46" s="62"/>
      <c r="G46" s="65"/>
    </row>
    <row r="47" spans="1:7" ht="50" customHeight="1">
      <c r="A47" s="55">
        <f>SUBTOTAL(3,B$3:B47)</f>
        <v>45</v>
      </c>
      <c r="B47" s="57">
        <f>公務入力シート!C47</f>
        <v>45956</v>
      </c>
      <c r="C47" s="59" t="str">
        <f>公務入力シート!D47</f>
        <v>山本中学校閉校記念式典</v>
      </c>
      <c r="D47" s="123" t="str">
        <f>公務入力シート!E47</f>
        <v>出席</v>
      </c>
      <c r="E47" s="59" t="str">
        <f>IF(公務入力シート!F47&lt;&gt;"",公務入力シート!F47,"")</f>
        <v/>
      </c>
      <c r="F47" s="62"/>
      <c r="G47" s="65"/>
    </row>
    <row r="48" spans="1:7" ht="50" customHeight="1">
      <c r="A48" s="55">
        <f>SUBTOTAL(3,B$3:B48)</f>
        <v>46</v>
      </c>
      <c r="B48" s="57">
        <f>公務入力シート!C48</f>
        <v>45958</v>
      </c>
      <c r="C48" s="59" t="str">
        <f>公務入力シート!D48</f>
        <v>三種町商工会【４部会合同】三種町議会との懇談会</v>
      </c>
      <c r="D48" s="123" t="str">
        <f>公務入力シート!E48</f>
        <v>出席</v>
      </c>
      <c r="E48" s="59" t="str">
        <f>IF(公務入力シート!F48&lt;&gt;"",公務入力シート!F48,"")</f>
        <v/>
      </c>
      <c r="F48" s="62"/>
      <c r="G48" s="65"/>
    </row>
    <row r="49" spans="1:7" ht="50" customHeight="1">
      <c r="A49" s="55">
        <f>SUBTOTAL(3,B$3:B49)</f>
        <v>47</v>
      </c>
      <c r="B49" s="57">
        <f>公務入力シート!C49</f>
        <v>45962</v>
      </c>
      <c r="C49" s="59" t="str">
        <f>公務入力シート!D49</f>
        <v>琴丘中学校閉校記念式典</v>
      </c>
      <c r="D49" s="123" t="str">
        <f>公務入力シート!E49</f>
        <v>出席</v>
      </c>
      <c r="E49" s="59" t="str">
        <f>IF(公務入力シート!F49&lt;&gt;"",公務入力シート!F49,"")</f>
        <v/>
      </c>
      <c r="F49" s="62"/>
      <c r="G49" s="65"/>
    </row>
    <row r="50" spans="1:7" ht="50" customHeight="1">
      <c r="A50" s="55">
        <f>SUBTOTAL(3,B$3:B50)</f>
        <v>48</v>
      </c>
      <c r="B50" s="57">
        <f>公務入力シート!C50</f>
        <v>45964</v>
      </c>
      <c r="C50" s="59" t="str">
        <f>公務入力シート!D50</f>
        <v>大森三四郎氏黄綬褒章受章記念祝賀会</v>
      </c>
      <c r="D50" s="123" t="str">
        <f>公務入力シート!E50</f>
        <v>出席</v>
      </c>
      <c r="E50" s="59" t="str">
        <f>IF(公務入力シート!F50&lt;&gt;"",公務入力シート!F50,"")</f>
        <v/>
      </c>
      <c r="F50" s="62"/>
      <c r="G50" s="65"/>
    </row>
    <row r="51" spans="1:7" ht="50" customHeight="1">
      <c r="A51" s="55">
        <f>SUBTOTAL(3,B$3:B51)</f>
        <v>49</v>
      </c>
      <c r="B51" s="57">
        <f>公務入力シート!C51</f>
        <v>45966</v>
      </c>
      <c r="C51" s="59" t="str">
        <f>公務入力シート!D51</f>
        <v>能代山本関東圏企業懇談会</v>
      </c>
      <c r="D51" s="123" t="str">
        <f>公務入力シート!E51</f>
        <v>出席</v>
      </c>
      <c r="E51" s="59" t="str">
        <f>IF(公務入力シート!F51&lt;&gt;"",公務入力シート!F51,"")</f>
        <v/>
      </c>
      <c r="F51" s="62"/>
      <c r="G51" s="65"/>
    </row>
    <row r="52" spans="1:7" ht="50" customHeight="1">
      <c r="A52" s="55">
        <f>SUBTOTAL(3,B$3:B52)</f>
        <v>50</v>
      </c>
      <c r="B52" s="57">
        <f>公務入力シート!C52</f>
        <v>45967</v>
      </c>
      <c r="C52" s="59" t="str">
        <f>公務入力シート!D52</f>
        <v>全国市議会議長会基地協議会東北部会総会等</v>
      </c>
      <c r="D52" s="123" t="str">
        <f>公務入力シート!E52</f>
        <v>代理</v>
      </c>
      <c r="E52" s="59" t="str">
        <f>IF(公務入力シート!F52&lt;&gt;"",公務入力シート!F52,"")</f>
        <v>代理：副議長
総会等：7日まで</v>
      </c>
      <c r="F52" s="62"/>
      <c r="G52" s="65"/>
    </row>
    <row r="53" spans="1:7" ht="50" customHeight="1">
      <c r="A53" s="55">
        <f>SUBTOTAL(3,B$3:B53)</f>
        <v>51</v>
      </c>
      <c r="B53" s="57">
        <f>公務入力シート!C53</f>
        <v>45967</v>
      </c>
      <c r="C53" s="59" t="str">
        <f>公務入力シート!D53</f>
        <v>秋田県北部地域秋期合同要望活動意見交換会</v>
      </c>
      <c r="D53" s="123" t="str">
        <f>公務入力シート!E53</f>
        <v>欠席</v>
      </c>
      <c r="E53" s="59" t="str">
        <f>IF(公務入力シート!F53&lt;&gt;"",公務入力シート!F53,"")</f>
        <v>当町との関連性が薄く、前後日に公務があるため</v>
      </c>
      <c r="F53" s="62"/>
      <c r="G53" s="65"/>
    </row>
    <row r="54" spans="1:7" ht="50" customHeight="1">
      <c r="A54" s="55">
        <f>SUBTOTAL(3,B$3:B54)</f>
        <v>52</v>
      </c>
      <c r="B54" s="57">
        <f>公務入力シート!C54</f>
        <v>45968</v>
      </c>
      <c r="C54" s="59" t="str">
        <f>公務入力シート!D54</f>
        <v>秋田県知事等への要望活動</v>
      </c>
      <c r="D54" s="123" t="str">
        <f>公務入力シート!E54</f>
        <v>出席</v>
      </c>
      <c r="E54" s="59" t="str">
        <f>IF(公務入力シート!F54&lt;&gt;"",公務入力シート!F54,"")</f>
        <v/>
      </c>
      <c r="F54" s="62"/>
      <c r="G54" s="65"/>
    </row>
    <row r="55" spans="1:7" ht="50" customHeight="1">
      <c r="A55" s="55">
        <f>SUBTOTAL(3,B$3:B55)</f>
        <v>53</v>
      </c>
      <c r="B55" s="57">
        <f>公務入力シート!C55</f>
        <v>45969</v>
      </c>
      <c r="C55" s="59" t="str">
        <f>公務入力シート!D55</f>
        <v>八竜中学校閉校記念式典</v>
      </c>
      <c r="D55" s="123" t="str">
        <f>公務入力シート!E55</f>
        <v>出席</v>
      </c>
      <c r="E55" s="59" t="str">
        <f>IF(公務入力シート!F55&lt;&gt;"",公務入力シート!F55,"")</f>
        <v/>
      </c>
      <c r="F55" s="62"/>
      <c r="G55" s="65"/>
    </row>
    <row r="56" spans="1:7" ht="50" customHeight="1">
      <c r="A56" s="55">
        <f>SUBTOTAL(3,B$3:B56)</f>
        <v>54</v>
      </c>
      <c r="B56" s="57">
        <f>公務入力シート!C56</f>
        <v>45970</v>
      </c>
      <c r="C56" s="59" t="str">
        <f>公務入力シート!D56</f>
        <v>東京みたね会総会等</v>
      </c>
      <c r="D56" s="123" t="str">
        <f>公務入力シート!E56</f>
        <v>出席</v>
      </c>
      <c r="E56" s="59" t="str">
        <f>IF(公務入力シート!F56&lt;&gt;"",公務入力シート!F56,"")</f>
        <v/>
      </c>
      <c r="F56" s="62"/>
      <c r="G56" s="65"/>
    </row>
    <row r="57" spans="1:7" ht="50" customHeight="1">
      <c r="A57" s="55">
        <f>SUBTOTAL(3,B$3:B57)</f>
        <v>55</v>
      </c>
      <c r="B57" s="57">
        <f>公務入力シート!C57</f>
        <v>45972</v>
      </c>
      <c r="C57" s="59" t="str">
        <f>公務入力シート!D57</f>
        <v>秋田県関係自由民主党国会議員との懇談会</v>
      </c>
      <c r="D57" s="123" t="str">
        <f>公務入力シート!E57</f>
        <v>出席</v>
      </c>
      <c r="E57" s="59" t="str">
        <f>IF(公務入力シート!F57&lt;&gt;"",公務入力シート!F57,"")</f>
        <v/>
      </c>
      <c r="F57" s="62"/>
      <c r="G57" s="65"/>
    </row>
    <row r="58" spans="1:7" ht="50" customHeight="1">
      <c r="A58" s="55">
        <f>SUBTOTAL(3,B$3:B58)</f>
        <v>56</v>
      </c>
      <c r="B58" s="57">
        <f>公務入力シート!C58</f>
        <v>45973</v>
      </c>
      <c r="C58" s="59" t="str">
        <f>公務入力シート!D58</f>
        <v>町村議会議長会全国大会等</v>
      </c>
      <c r="D58" s="123" t="str">
        <f>公務入力シート!E58</f>
        <v>出席</v>
      </c>
      <c r="E58" s="59" t="str">
        <f>IF(公務入力シート!F58&lt;&gt;"",公務入力シート!F58,"")</f>
        <v/>
      </c>
      <c r="F58" s="62"/>
      <c r="G58" s="65"/>
    </row>
    <row r="59" spans="1:7" ht="50" customHeight="1">
      <c r="A59" s="55">
        <f>SUBTOTAL(3,B$3:B59)</f>
        <v>57</v>
      </c>
      <c r="B59" s="57">
        <f>公務入力シート!C59</f>
        <v>45974</v>
      </c>
      <c r="C59" s="59" t="str">
        <f>公務入力シート!D59</f>
        <v>日本海沿岸東北自動車道沿線市町村建設促進大会</v>
      </c>
      <c r="D59" s="123" t="str">
        <f>公務入力シート!E59</f>
        <v>欠席</v>
      </c>
      <c r="E59" s="59" t="str">
        <f>IF(公務入力シート!F59&lt;&gt;"",公務入力シート!F59,"")</f>
        <v>11月14日にも本町で公務があり、その準備のため</v>
      </c>
      <c r="F59" s="62"/>
      <c r="G59" s="65"/>
    </row>
    <row r="60" spans="1:7" ht="50" customHeight="1">
      <c r="A60" s="55">
        <f>SUBTOTAL(3,B$3:B60)</f>
        <v>58</v>
      </c>
      <c r="B60" s="57">
        <f>公務入力シート!C60</f>
        <v>45978</v>
      </c>
      <c r="C60" s="59" t="str">
        <f>公務入力シート!D60</f>
        <v>一般社団法人全国過疎地域連盟総会</v>
      </c>
      <c r="D60" s="123" t="str">
        <f>公務入力シート!E60</f>
        <v>欠席</v>
      </c>
      <c r="E60" s="59" t="str">
        <f>IF(公務入力シート!F60&lt;&gt;"",公務入力シート!F60,"")</f>
        <v>県外出張が重なっており、翌日は秋田県での公務があるため</v>
      </c>
      <c r="F60" s="62"/>
      <c r="G60" s="65"/>
    </row>
    <row r="61" spans="1:7" ht="50" customHeight="1">
      <c r="A61" s="55">
        <f>SUBTOTAL(3,B$3:B61)</f>
        <v>59</v>
      </c>
      <c r="B61" s="57">
        <f>公務入力シート!C61</f>
        <v>45979</v>
      </c>
      <c r="C61" s="59" t="str">
        <f>公務入力シート!D61</f>
        <v>秋田県知事と市町村議会議長との行政懇談会・意見交換会</v>
      </c>
      <c r="D61" s="123" t="str">
        <f>公務入力シート!E61</f>
        <v>出席</v>
      </c>
      <c r="E61" s="59" t="str">
        <f>IF(公務入力シート!F61&lt;&gt;"",公務入力シート!F61,"")</f>
        <v/>
      </c>
      <c r="F61" s="62"/>
      <c r="G61" s="65"/>
    </row>
    <row r="62" spans="1:7" ht="50" customHeight="1">
      <c r="A62" s="55">
        <f>SUBTOTAL(3,B$3:B62)</f>
        <v>60</v>
      </c>
      <c r="B62" s="57">
        <f>公務入力シート!C62</f>
        <v>45994</v>
      </c>
      <c r="C62" s="59" t="str">
        <f>公務入力シート!D62</f>
        <v>一般廃棄物処理施設・運営事業建設工事火入式</v>
      </c>
      <c r="D62" s="123" t="str">
        <f>公務入力シート!E62</f>
        <v>出席</v>
      </c>
      <c r="E62" s="59" t="str">
        <f>IF(公務入力シート!F62&lt;&gt;"",公務入力シート!F62,"")</f>
        <v/>
      </c>
      <c r="F62" s="62"/>
      <c r="G62" s="65"/>
    </row>
    <row r="63" spans="1:7" ht="50" hidden="1" customHeight="1">
      <c r="A63" s="55">
        <f>SUBTOTAL(3,B$3:B63)</f>
        <v>60</v>
      </c>
      <c r="B63" s="57">
        <f>公務入力シート!C63</f>
        <v>0</v>
      </c>
      <c r="C63" s="59">
        <f>公務入力シート!D63</f>
        <v>0</v>
      </c>
      <c r="D63" s="123">
        <f>公務入力シート!E63</f>
        <v>0</v>
      </c>
      <c r="E63" s="59" t="str">
        <f>IF(公務入力シート!F63&lt;&gt;"",公務入力シート!F63,"")</f>
        <v/>
      </c>
      <c r="F63" s="62"/>
      <c r="G63" s="65"/>
    </row>
    <row r="64" spans="1:7" ht="50" hidden="1" customHeight="1">
      <c r="A64" s="55">
        <f>SUBTOTAL(3,B$3:B64)</f>
        <v>60</v>
      </c>
      <c r="B64" s="57">
        <f>公務入力シート!C64</f>
        <v>0</v>
      </c>
      <c r="C64" s="59">
        <f>公務入力シート!D64</f>
        <v>0</v>
      </c>
      <c r="D64" s="123">
        <f>公務入力シート!E64</f>
        <v>0</v>
      </c>
      <c r="E64" s="59" t="str">
        <f>IF(公務入力シート!F64&lt;&gt;"",公務入力シート!F64,"")</f>
        <v/>
      </c>
      <c r="F64" s="62"/>
      <c r="G64" s="65"/>
    </row>
    <row r="65" spans="1:7" ht="50" hidden="1" customHeight="1">
      <c r="A65" s="55">
        <f>SUBTOTAL(3,B$3:B65)</f>
        <v>60</v>
      </c>
      <c r="B65" s="57">
        <f>公務入力シート!C65</f>
        <v>0</v>
      </c>
      <c r="C65" s="59">
        <f>公務入力シート!D65</f>
        <v>0</v>
      </c>
      <c r="D65" s="123">
        <f>公務入力シート!E65</f>
        <v>0</v>
      </c>
      <c r="E65" s="59" t="str">
        <f>IF(公務入力シート!F65&lt;&gt;"",公務入力シート!F65,"")</f>
        <v/>
      </c>
      <c r="F65" s="62"/>
      <c r="G65" s="65"/>
    </row>
    <row r="66" spans="1:7" ht="50" hidden="1" customHeight="1">
      <c r="A66" s="55">
        <f>SUBTOTAL(3,B$3:B66)</f>
        <v>60</v>
      </c>
      <c r="B66" s="57">
        <f>公務入力シート!C66</f>
        <v>0</v>
      </c>
      <c r="C66" s="59">
        <f>公務入力シート!D66</f>
        <v>0</v>
      </c>
      <c r="D66" s="123">
        <f>公務入力シート!E66</f>
        <v>0</v>
      </c>
      <c r="E66" s="59" t="str">
        <f>IF(公務入力シート!F66&lt;&gt;"",公務入力シート!F66,"")</f>
        <v/>
      </c>
      <c r="F66" s="62"/>
      <c r="G66" s="65"/>
    </row>
    <row r="67" spans="1:7" ht="50" hidden="1" customHeight="1">
      <c r="A67" s="55">
        <f>SUBTOTAL(3,B$3:B67)</f>
        <v>60</v>
      </c>
      <c r="B67" s="57">
        <f>公務入力シート!C67</f>
        <v>0</v>
      </c>
      <c r="C67" s="59">
        <f>公務入力シート!D67</f>
        <v>0</v>
      </c>
      <c r="D67" s="123">
        <f>公務入力シート!E67</f>
        <v>0</v>
      </c>
      <c r="E67" s="59" t="str">
        <f>IF(公務入力シート!F67&lt;&gt;"",公務入力シート!F67,"")</f>
        <v/>
      </c>
      <c r="F67" s="62"/>
      <c r="G67" s="65"/>
    </row>
    <row r="68" spans="1:7" ht="50" hidden="1" customHeight="1">
      <c r="A68" s="55">
        <f>SUBTOTAL(3,B$3:B68)</f>
        <v>60</v>
      </c>
      <c r="B68" s="57">
        <f>公務入力シート!C68</f>
        <v>0</v>
      </c>
      <c r="C68" s="59">
        <f>公務入力シート!D68</f>
        <v>0</v>
      </c>
      <c r="D68" s="123">
        <f>公務入力シート!E68</f>
        <v>0</v>
      </c>
      <c r="E68" s="59" t="str">
        <f>IF(公務入力シート!F68&lt;&gt;"",公務入力シート!F68,"")</f>
        <v/>
      </c>
      <c r="F68" s="62"/>
      <c r="G68" s="65"/>
    </row>
    <row r="69" spans="1:7" ht="50" hidden="1" customHeight="1">
      <c r="A69" s="55">
        <f>SUBTOTAL(3,B$3:B69)</f>
        <v>60</v>
      </c>
      <c r="B69" s="57">
        <f>公務入力シート!C69</f>
        <v>0</v>
      </c>
      <c r="C69" s="59">
        <f>公務入力シート!D69</f>
        <v>0</v>
      </c>
      <c r="D69" s="123">
        <f>公務入力シート!E69</f>
        <v>0</v>
      </c>
      <c r="E69" s="59" t="str">
        <f>IF(公務入力シート!F69&lt;&gt;"",公務入力シート!F69,"")</f>
        <v/>
      </c>
      <c r="F69" s="62"/>
      <c r="G69" s="65"/>
    </row>
    <row r="70" spans="1:7" ht="50" hidden="1" customHeight="1">
      <c r="A70" s="55">
        <f>SUBTOTAL(3,B$3:B70)</f>
        <v>60</v>
      </c>
      <c r="B70" s="57">
        <f>公務入力シート!C70</f>
        <v>0</v>
      </c>
      <c r="C70" s="59">
        <f>公務入力シート!D70</f>
        <v>0</v>
      </c>
      <c r="D70" s="123">
        <f>公務入力シート!E70</f>
        <v>0</v>
      </c>
      <c r="E70" s="59" t="str">
        <f>IF(公務入力シート!F70&lt;&gt;"",公務入力シート!F70,"")</f>
        <v/>
      </c>
      <c r="F70" s="62"/>
      <c r="G70" s="65"/>
    </row>
    <row r="71" spans="1:7" ht="50" hidden="1" customHeight="1">
      <c r="A71" s="55">
        <f>SUBTOTAL(3,B$3:B71)</f>
        <v>60</v>
      </c>
      <c r="B71" s="57">
        <f>公務入力シート!C71</f>
        <v>0</v>
      </c>
      <c r="C71" s="59">
        <f>公務入力シート!D71</f>
        <v>0</v>
      </c>
      <c r="D71" s="123">
        <f>公務入力シート!E71</f>
        <v>0</v>
      </c>
      <c r="E71" s="59" t="str">
        <f>IF(公務入力シート!F71&lt;&gt;"",公務入力シート!F71,"")</f>
        <v/>
      </c>
      <c r="F71" s="62"/>
      <c r="G71" s="65"/>
    </row>
    <row r="72" spans="1:7" ht="50" hidden="1" customHeight="1">
      <c r="A72" s="55">
        <f>SUBTOTAL(3,B$3:B72)</f>
        <v>60</v>
      </c>
      <c r="B72" s="57">
        <f>公務入力シート!C72</f>
        <v>0</v>
      </c>
      <c r="C72" s="59">
        <f>公務入力シート!D72</f>
        <v>0</v>
      </c>
      <c r="D72" s="123">
        <f>公務入力シート!E72</f>
        <v>0</v>
      </c>
      <c r="E72" s="59" t="str">
        <f>IF(公務入力シート!F72&lt;&gt;"",公務入力シート!F72,"")</f>
        <v/>
      </c>
      <c r="F72" s="62"/>
      <c r="G72" s="65"/>
    </row>
    <row r="73" spans="1:7" ht="50" hidden="1" customHeight="1">
      <c r="A73" s="55">
        <f>SUBTOTAL(3,B$3:B73)</f>
        <v>60</v>
      </c>
      <c r="B73" s="57">
        <f>公務入力シート!C73</f>
        <v>0</v>
      </c>
      <c r="C73" s="59">
        <f>公務入力シート!D73</f>
        <v>0</v>
      </c>
      <c r="D73" s="123">
        <f>公務入力シート!E73</f>
        <v>0</v>
      </c>
      <c r="E73" s="59" t="str">
        <f>IF(公務入力シート!F73&lt;&gt;"",公務入力シート!F73,"")</f>
        <v/>
      </c>
      <c r="F73" s="62"/>
      <c r="G73" s="65"/>
    </row>
    <row r="74" spans="1:7" ht="50" hidden="1" customHeight="1">
      <c r="A74" s="55">
        <f>SUBTOTAL(3,B$3:B74)</f>
        <v>60</v>
      </c>
      <c r="B74" s="57">
        <f>公務入力シート!C74</f>
        <v>0</v>
      </c>
      <c r="C74" s="59">
        <f>公務入力シート!D74</f>
        <v>0</v>
      </c>
      <c r="D74" s="123">
        <f>公務入力シート!E74</f>
        <v>0</v>
      </c>
      <c r="E74" s="59" t="str">
        <f>IF(公務入力シート!F74&lt;&gt;"",公務入力シート!F74,"")</f>
        <v/>
      </c>
      <c r="F74" s="62"/>
      <c r="G74" s="65"/>
    </row>
    <row r="75" spans="1:7" ht="50" hidden="1" customHeight="1">
      <c r="A75" s="55">
        <f>SUBTOTAL(3,B$3:B75)</f>
        <v>60</v>
      </c>
      <c r="B75" s="57">
        <f>公務入力シート!C75</f>
        <v>0</v>
      </c>
      <c r="C75" s="59">
        <f>公務入力シート!D75</f>
        <v>0</v>
      </c>
      <c r="D75" s="123">
        <f>公務入力シート!E75</f>
        <v>0</v>
      </c>
      <c r="E75" s="59" t="str">
        <f>IF(公務入力シート!F75&lt;&gt;"",公務入力シート!F75,"")</f>
        <v/>
      </c>
      <c r="F75" s="62"/>
      <c r="G75" s="65"/>
    </row>
    <row r="76" spans="1:7" ht="50" hidden="1" customHeight="1">
      <c r="A76" s="55">
        <f>SUBTOTAL(3,B$3:B76)</f>
        <v>60</v>
      </c>
      <c r="B76" s="57">
        <f>公務入力シート!C76</f>
        <v>0</v>
      </c>
      <c r="C76" s="59">
        <f>公務入力シート!D76</f>
        <v>0</v>
      </c>
      <c r="D76" s="123">
        <f>公務入力シート!E76</f>
        <v>0</v>
      </c>
      <c r="E76" s="59" t="str">
        <f>IF(公務入力シート!F76&lt;&gt;"",公務入力シート!F76,"")</f>
        <v/>
      </c>
      <c r="F76" s="62"/>
      <c r="G76" s="65"/>
    </row>
    <row r="77" spans="1:7" ht="50" hidden="1" customHeight="1">
      <c r="A77" s="55">
        <f>SUBTOTAL(3,B$3:B77)</f>
        <v>60</v>
      </c>
      <c r="B77" s="57">
        <f>公務入力シート!C77</f>
        <v>0</v>
      </c>
      <c r="C77" s="59">
        <f>公務入力シート!D77</f>
        <v>0</v>
      </c>
      <c r="D77" s="123">
        <f>公務入力シート!E77</f>
        <v>0</v>
      </c>
      <c r="E77" s="59" t="str">
        <f>IF(公務入力シート!F77&lt;&gt;"",公務入力シート!F77,"")</f>
        <v/>
      </c>
      <c r="F77" s="62"/>
      <c r="G77" s="65"/>
    </row>
    <row r="78" spans="1:7" ht="50" hidden="1" customHeight="1">
      <c r="A78" s="55">
        <f>SUBTOTAL(3,B$3:B78)</f>
        <v>60</v>
      </c>
      <c r="B78" s="57">
        <f>公務入力シート!C78</f>
        <v>0</v>
      </c>
      <c r="C78" s="59">
        <f>公務入力シート!D78</f>
        <v>0</v>
      </c>
      <c r="D78" s="123">
        <f>公務入力シート!E78</f>
        <v>0</v>
      </c>
      <c r="E78" s="59" t="str">
        <f>IF(公務入力シート!F78&lt;&gt;"",公務入力シート!F78,"")</f>
        <v/>
      </c>
      <c r="F78" s="62"/>
      <c r="G78" s="65"/>
    </row>
    <row r="79" spans="1:7" ht="50" hidden="1" customHeight="1">
      <c r="A79" s="55">
        <f>SUBTOTAL(3,B$3:B79)</f>
        <v>60</v>
      </c>
      <c r="B79" s="57">
        <f>公務入力シート!C79</f>
        <v>0</v>
      </c>
      <c r="C79" s="59">
        <f>公務入力シート!D79</f>
        <v>0</v>
      </c>
      <c r="D79" s="123">
        <f>公務入力シート!E79</f>
        <v>0</v>
      </c>
      <c r="E79" s="59" t="str">
        <f>IF(公務入力シート!F79&lt;&gt;"",公務入力シート!F79,"")</f>
        <v/>
      </c>
      <c r="F79" s="62"/>
      <c r="G79" s="65"/>
    </row>
    <row r="80" spans="1:7" ht="50" hidden="1" customHeight="1">
      <c r="A80" s="55">
        <f>SUBTOTAL(3,B$3:B80)</f>
        <v>60</v>
      </c>
      <c r="B80" s="57">
        <f>公務入力シート!C80</f>
        <v>0</v>
      </c>
      <c r="C80" s="59">
        <f>公務入力シート!D80</f>
        <v>0</v>
      </c>
      <c r="D80" s="123">
        <f>公務入力シート!E80</f>
        <v>0</v>
      </c>
      <c r="E80" s="59" t="str">
        <f>IF(公務入力シート!F80&lt;&gt;"",公務入力シート!F80,"")</f>
        <v/>
      </c>
      <c r="F80" s="62"/>
      <c r="G80" s="65"/>
    </row>
    <row r="81" spans="1:7" ht="50" hidden="1" customHeight="1">
      <c r="A81" s="55">
        <f>SUBTOTAL(3,B$3:B81)</f>
        <v>60</v>
      </c>
      <c r="B81" s="57">
        <f>公務入力シート!C81</f>
        <v>0</v>
      </c>
      <c r="C81" s="59">
        <f>公務入力シート!D81</f>
        <v>0</v>
      </c>
      <c r="D81" s="123">
        <f>公務入力シート!E81</f>
        <v>0</v>
      </c>
      <c r="E81" s="59" t="str">
        <f>IF(公務入力シート!F81&lt;&gt;"",公務入力シート!F81,"")</f>
        <v/>
      </c>
      <c r="F81" s="62"/>
      <c r="G81" s="65"/>
    </row>
    <row r="82" spans="1:7" ht="50" hidden="1" customHeight="1">
      <c r="A82" s="55">
        <f>SUBTOTAL(3,B$3:B82)</f>
        <v>60</v>
      </c>
      <c r="B82" s="57">
        <f>公務入力シート!C82</f>
        <v>0</v>
      </c>
      <c r="C82" s="59">
        <f>公務入力シート!D82</f>
        <v>0</v>
      </c>
      <c r="D82" s="123">
        <f>公務入力シート!E82</f>
        <v>0</v>
      </c>
      <c r="E82" s="59" t="str">
        <f>IF(公務入力シート!F82&lt;&gt;"",公務入力シート!F82,"")</f>
        <v/>
      </c>
      <c r="F82" s="62"/>
      <c r="G82" s="65"/>
    </row>
    <row r="83" spans="1:7" ht="50" hidden="1" customHeight="1">
      <c r="A83" s="55">
        <f>SUBTOTAL(3,B$3:B83)</f>
        <v>60</v>
      </c>
      <c r="B83" s="57">
        <f>公務入力シート!C83</f>
        <v>0</v>
      </c>
      <c r="C83" s="59">
        <f>公務入力シート!D83</f>
        <v>0</v>
      </c>
      <c r="D83" s="123">
        <f>公務入力シート!E83</f>
        <v>0</v>
      </c>
      <c r="E83" s="59" t="str">
        <f>IF(公務入力シート!F83&lt;&gt;"",公務入力シート!F83,"")</f>
        <v/>
      </c>
      <c r="F83" s="62"/>
      <c r="G83" s="65"/>
    </row>
    <row r="84" spans="1:7" ht="50" hidden="1" customHeight="1">
      <c r="A84" s="55">
        <f>SUBTOTAL(3,B$3:B84)</f>
        <v>60</v>
      </c>
      <c r="B84" s="57">
        <f>公務入力シート!C84</f>
        <v>0</v>
      </c>
      <c r="C84" s="59">
        <f>公務入力シート!D84</f>
        <v>0</v>
      </c>
      <c r="D84" s="123">
        <f>公務入力シート!E84</f>
        <v>0</v>
      </c>
      <c r="E84" s="59" t="str">
        <f>IF(公務入力シート!F84&lt;&gt;"",公務入力シート!F84,"")</f>
        <v/>
      </c>
      <c r="F84" s="62"/>
      <c r="G84" s="65"/>
    </row>
    <row r="85" spans="1:7" ht="50" hidden="1" customHeight="1">
      <c r="A85" s="55">
        <f>SUBTOTAL(3,B$3:B85)</f>
        <v>60</v>
      </c>
      <c r="B85" s="57">
        <f>公務入力シート!C85</f>
        <v>0</v>
      </c>
      <c r="C85" s="59">
        <f>公務入力シート!D85</f>
        <v>0</v>
      </c>
      <c r="D85" s="123">
        <f>公務入力シート!E85</f>
        <v>0</v>
      </c>
      <c r="E85" s="59" t="str">
        <f>IF(公務入力シート!F85&lt;&gt;"",公務入力シート!F85,"")</f>
        <v/>
      </c>
      <c r="F85" s="62"/>
      <c r="G85" s="65"/>
    </row>
    <row r="86" spans="1:7" ht="50" hidden="1" customHeight="1">
      <c r="A86" s="55">
        <f>SUBTOTAL(3,B$3:B86)</f>
        <v>60</v>
      </c>
      <c r="B86" s="57">
        <f>公務入力シート!C86</f>
        <v>0</v>
      </c>
      <c r="C86" s="59">
        <f>公務入力シート!D86</f>
        <v>0</v>
      </c>
      <c r="D86" s="123">
        <f>公務入力シート!E86</f>
        <v>0</v>
      </c>
      <c r="E86" s="59" t="str">
        <f>IF(公務入力シート!F86&lt;&gt;"",公務入力シート!F86,"")</f>
        <v/>
      </c>
      <c r="F86" s="62"/>
      <c r="G86" s="65"/>
    </row>
    <row r="87" spans="1:7" ht="50" hidden="1" customHeight="1">
      <c r="A87" s="55">
        <f>SUBTOTAL(3,B$3:B87)</f>
        <v>60</v>
      </c>
      <c r="B87" s="57">
        <f>公務入力シート!C87</f>
        <v>0</v>
      </c>
      <c r="C87" s="59">
        <f>公務入力シート!D87</f>
        <v>0</v>
      </c>
      <c r="D87" s="123">
        <f>公務入力シート!E87</f>
        <v>0</v>
      </c>
      <c r="E87" s="59" t="str">
        <f>IF(公務入力シート!F87&lt;&gt;"",公務入力シート!F87,"")</f>
        <v/>
      </c>
      <c r="F87" s="62"/>
      <c r="G87" s="65"/>
    </row>
    <row r="88" spans="1:7" ht="50" hidden="1" customHeight="1">
      <c r="A88" s="55">
        <f>SUBTOTAL(3,B$3:B88)</f>
        <v>60</v>
      </c>
      <c r="B88" s="57">
        <f>公務入力シート!C88</f>
        <v>0</v>
      </c>
      <c r="C88" s="59">
        <f>公務入力シート!D88</f>
        <v>0</v>
      </c>
      <c r="D88" s="123">
        <f>公務入力シート!E88</f>
        <v>0</v>
      </c>
      <c r="E88" s="59" t="str">
        <f>IF(公務入力シート!F88&lt;&gt;"",公務入力シート!F88,"")</f>
        <v/>
      </c>
      <c r="F88" s="62"/>
      <c r="G88" s="65"/>
    </row>
    <row r="89" spans="1:7" ht="50" hidden="1" customHeight="1">
      <c r="A89" s="55">
        <f>SUBTOTAL(3,B$3:B89)</f>
        <v>60</v>
      </c>
      <c r="B89" s="57">
        <f>公務入力シート!C89</f>
        <v>0</v>
      </c>
      <c r="C89" s="59">
        <f>公務入力シート!D89</f>
        <v>0</v>
      </c>
      <c r="D89" s="123">
        <f>公務入力シート!E89</f>
        <v>0</v>
      </c>
      <c r="E89" s="59" t="str">
        <f>IF(公務入力シート!F89&lt;&gt;"",公務入力シート!F89,"")</f>
        <v/>
      </c>
      <c r="F89" s="62"/>
      <c r="G89" s="65"/>
    </row>
    <row r="90" spans="1:7" ht="50" hidden="1" customHeight="1">
      <c r="A90" s="55">
        <f>SUBTOTAL(3,B$3:B90)</f>
        <v>60</v>
      </c>
      <c r="B90" s="57">
        <f>公務入力シート!C90</f>
        <v>0</v>
      </c>
      <c r="C90" s="59">
        <f>公務入力シート!D90</f>
        <v>0</v>
      </c>
      <c r="D90" s="123">
        <f>公務入力シート!E90</f>
        <v>0</v>
      </c>
      <c r="E90" s="59" t="str">
        <f>IF(公務入力シート!F90&lt;&gt;"",公務入力シート!F90,"")</f>
        <v/>
      </c>
      <c r="F90" s="62"/>
      <c r="G90" s="65"/>
    </row>
    <row r="91" spans="1:7" ht="50" hidden="1" customHeight="1">
      <c r="A91" s="55">
        <f>SUBTOTAL(3,B$3:B91)</f>
        <v>60</v>
      </c>
      <c r="B91" s="57">
        <f>公務入力シート!C91</f>
        <v>0</v>
      </c>
      <c r="C91" s="59">
        <f>公務入力シート!D91</f>
        <v>0</v>
      </c>
      <c r="D91" s="123">
        <f>公務入力シート!E91</f>
        <v>0</v>
      </c>
      <c r="E91" s="59" t="str">
        <f>IF(公務入力シート!F91&lt;&gt;"",公務入力シート!F91,"")</f>
        <v/>
      </c>
      <c r="F91" s="62"/>
      <c r="G91" s="65"/>
    </row>
    <row r="92" spans="1:7" ht="50" hidden="1" customHeight="1">
      <c r="A92" s="55">
        <f>SUBTOTAL(3,B$3:B92)</f>
        <v>60</v>
      </c>
      <c r="B92" s="57">
        <f>公務入力シート!C92</f>
        <v>0</v>
      </c>
      <c r="C92" s="59">
        <f>公務入力シート!D92</f>
        <v>0</v>
      </c>
      <c r="D92" s="123">
        <f>公務入力シート!E92</f>
        <v>0</v>
      </c>
      <c r="E92" s="59" t="str">
        <f>IF(公務入力シート!F92&lt;&gt;"",公務入力シート!F92,"")</f>
        <v/>
      </c>
      <c r="F92" s="62"/>
      <c r="G92" s="65"/>
    </row>
    <row r="93" spans="1:7" ht="50" hidden="1" customHeight="1">
      <c r="A93" s="55">
        <f>SUBTOTAL(3,B$3:B93)</f>
        <v>60</v>
      </c>
      <c r="B93" s="57">
        <f>公務入力シート!C93</f>
        <v>0</v>
      </c>
      <c r="C93" s="59">
        <f>公務入力シート!D93</f>
        <v>0</v>
      </c>
      <c r="D93" s="123">
        <f>公務入力シート!E93</f>
        <v>0</v>
      </c>
      <c r="E93" s="59" t="str">
        <f>IF(公務入力シート!F93&lt;&gt;"",公務入力シート!F93,"")</f>
        <v/>
      </c>
      <c r="F93" s="62"/>
      <c r="G93" s="65"/>
    </row>
    <row r="94" spans="1:7" ht="50" hidden="1" customHeight="1">
      <c r="A94" s="55">
        <f>SUBTOTAL(3,B$3:B94)</f>
        <v>60</v>
      </c>
      <c r="B94" s="57">
        <f>公務入力シート!C94</f>
        <v>0</v>
      </c>
      <c r="C94" s="59">
        <f>公務入力シート!D94</f>
        <v>0</v>
      </c>
      <c r="D94" s="123">
        <f>公務入力シート!E94</f>
        <v>0</v>
      </c>
      <c r="E94" s="59" t="str">
        <f>IF(公務入力シート!F94&lt;&gt;"",公務入力シート!F94,"")</f>
        <v/>
      </c>
      <c r="F94" s="62"/>
      <c r="G94" s="65"/>
    </row>
    <row r="95" spans="1:7" ht="50" hidden="1" customHeight="1">
      <c r="A95" s="55">
        <f>SUBTOTAL(3,B$3:B95)</f>
        <v>60</v>
      </c>
      <c r="B95" s="57">
        <f>公務入力シート!C95</f>
        <v>0</v>
      </c>
      <c r="C95" s="59">
        <f>公務入力シート!D95</f>
        <v>0</v>
      </c>
      <c r="D95" s="123">
        <f>公務入力シート!E95</f>
        <v>0</v>
      </c>
      <c r="E95" s="59" t="str">
        <f>IF(公務入力シート!F95&lt;&gt;"",公務入力シート!F95,"")</f>
        <v/>
      </c>
      <c r="F95" s="62"/>
      <c r="G95" s="65"/>
    </row>
    <row r="96" spans="1:7" ht="50" hidden="1" customHeight="1">
      <c r="A96" s="55">
        <f>SUBTOTAL(3,B$3:B96)</f>
        <v>60</v>
      </c>
      <c r="B96" s="57">
        <f>公務入力シート!C96</f>
        <v>0</v>
      </c>
      <c r="C96" s="59">
        <f>公務入力シート!D96</f>
        <v>0</v>
      </c>
      <c r="D96" s="123">
        <f>公務入力シート!E96</f>
        <v>0</v>
      </c>
      <c r="E96" s="59" t="str">
        <f>IF(公務入力シート!F96&lt;&gt;"",公務入力シート!F96,"")</f>
        <v/>
      </c>
      <c r="F96" s="62"/>
      <c r="G96" s="65"/>
    </row>
    <row r="97" spans="1:7" ht="50" hidden="1" customHeight="1">
      <c r="A97" s="55">
        <f>SUBTOTAL(3,B$3:B97)</f>
        <v>60</v>
      </c>
      <c r="B97" s="57">
        <f>公務入力シート!C97</f>
        <v>0</v>
      </c>
      <c r="C97" s="59">
        <f>公務入力シート!D97</f>
        <v>0</v>
      </c>
      <c r="D97" s="123">
        <f>公務入力シート!E97</f>
        <v>0</v>
      </c>
      <c r="E97" s="59" t="str">
        <f>IF(公務入力シート!F97&lt;&gt;"",公務入力シート!F97,"")</f>
        <v/>
      </c>
      <c r="F97" s="62"/>
      <c r="G97" s="65"/>
    </row>
    <row r="98" spans="1:7" ht="50" hidden="1" customHeight="1">
      <c r="A98" s="55">
        <f>SUBTOTAL(3,B$3:B98)</f>
        <v>60</v>
      </c>
      <c r="B98" s="57">
        <f>公務入力シート!C98</f>
        <v>0</v>
      </c>
      <c r="C98" s="59">
        <f>公務入力シート!D98</f>
        <v>0</v>
      </c>
      <c r="D98" s="123">
        <f>公務入力シート!E98</f>
        <v>0</v>
      </c>
      <c r="E98" s="59" t="str">
        <f>IF(公務入力シート!F98&lt;&gt;"",公務入力シート!F98,"")</f>
        <v/>
      </c>
      <c r="F98" s="62"/>
      <c r="G98" s="65"/>
    </row>
    <row r="99" spans="1:7" ht="50" hidden="1" customHeight="1">
      <c r="A99" s="55">
        <f>SUBTOTAL(3,B$3:B99)</f>
        <v>60</v>
      </c>
      <c r="B99" s="57">
        <f>公務入力シート!C99</f>
        <v>0</v>
      </c>
      <c r="C99" s="59">
        <f>公務入力シート!D99</f>
        <v>0</v>
      </c>
      <c r="D99" s="123">
        <f>公務入力シート!E99</f>
        <v>0</v>
      </c>
      <c r="E99" s="59" t="str">
        <f>IF(公務入力シート!F99&lt;&gt;"",公務入力シート!F99,"")</f>
        <v/>
      </c>
      <c r="F99" s="62"/>
      <c r="G99" s="65"/>
    </row>
    <row r="100" spans="1:7" ht="50" hidden="1" customHeight="1">
      <c r="A100" s="55">
        <f>SUBTOTAL(3,B$3:B100)</f>
        <v>60</v>
      </c>
      <c r="B100" s="57">
        <f>公務入力シート!C100</f>
        <v>0</v>
      </c>
      <c r="C100" s="59">
        <f>公務入力シート!D100</f>
        <v>0</v>
      </c>
      <c r="D100" s="123">
        <f>公務入力シート!E100</f>
        <v>0</v>
      </c>
      <c r="E100" s="59" t="str">
        <f>IF(公務入力シート!F100&lt;&gt;"",公務入力シート!F100,"")</f>
        <v/>
      </c>
      <c r="F100" s="62"/>
      <c r="G100" s="65"/>
    </row>
    <row r="101" spans="1:7" ht="50" hidden="1" customHeight="1">
      <c r="A101" s="55">
        <f>SUBTOTAL(3,B$3:B101)</f>
        <v>60</v>
      </c>
      <c r="B101" s="57">
        <f>公務入力シート!C101</f>
        <v>0</v>
      </c>
      <c r="C101" s="59">
        <f>公務入力シート!D101</f>
        <v>0</v>
      </c>
      <c r="D101" s="123">
        <f>公務入力シート!E101</f>
        <v>0</v>
      </c>
      <c r="E101" s="59" t="str">
        <f>IF(公務入力シート!F101&lt;&gt;"",公務入力シート!F101,"")</f>
        <v/>
      </c>
      <c r="F101" s="62"/>
      <c r="G101" s="65"/>
    </row>
    <row r="102" spans="1:7" ht="50" hidden="1" customHeight="1">
      <c r="A102" s="55">
        <f>SUBTOTAL(3,B$3:B102)</f>
        <v>60</v>
      </c>
      <c r="B102" s="57">
        <f>公務入力シート!C102</f>
        <v>0</v>
      </c>
      <c r="C102" s="59">
        <f>公務入力シート!D102</f>
        <v>0</v>
      </c>
      <c r="D102" s="123">
        <f>公務入力シート!E102</f>
        <v>0</v>
      </c>
      <c r="E102" s="59" t="str">
        <f>IF(公務入力シート!F102&lt;&gt;"",公務入力シート!F102,"")</f>
        <v/>
      </c>
      <c r="F102" s="62"/>
      <c r="G102" s="65"/>
    </row>
    <row r="103" spans="1:7" ht="50" hidden="1" customHeight="1">
      <c r="A103" s="55">
        <f>SUBTOTAL(3,B$3:B103)</f>
        <v>60</v>
      </c>
      <c r="B103" s="57">
        <f>公務入力シート!C103</f>
        <v>0</v>
      </c>
      <c r="C103" s="59">
        <f>公務入力シート!D103</f>
        <v>0</v>
      </c>
      <c r="D103" s="123">
        <f>公務入力シート!E103</f>
        <v>0</v>
      </c>
      <c r="E103" s="59" t="str">
        <f>IF(公務入力シート!F103&lt;&gt;"",公務入力シート!F103,"")</f>
        <v/>
      </c>
      <c r="F103" s="62"/>
      <c r="G103" s="65"/>
    </row>
    <row r="104" spans="1:7" ht="50" hidden="1" customHeight="1">
      <c r="A104" s="55">
        <f>SUBTOTAL(3,B$3:B104)</f>
        <v>60</v>
      </c>
      <c r="B104" s="57">
        <f>公務入力シート!C104</f>
        <v>0</v>
      </c>
      <c r="C104" s="59">
        <f>公務入力シート!D104</f>
        <v>0</v>
      </c>
      <c r="D104" s="123">
        <f>公務入力シート!E104</f>
        <v>0</v>
      </c>
      <c r="E104" s="59" t="str">
        <f>IF(公務入力シート!F104&lt;&gt;"",公務入力シート!F104,"")</f>
        <v/>
      </c>
      <c r="F104" s="62"/>
      <c r="G104" s="65"/>
    </row>
    <row r="105" spans="1:7" ht="50" hidden="1" customHeight="1">
      <c r="A105" s="55">
        <f>SUBTOTAL(3,B$3:B105)</f>
        <v>60</v>
      </c>
      <c r="B105" s="57">
        <f>公務入力シート!C105</f>
        <v>0</v>
      </c>
      <c r="C105" s="59">
        <f>公務入力シート!D105</f>
        <v>0</v>
      </c>
      <c r="D105" s="123">
        <f>公務入力シート!E105</f>
        <v>0</v>
      </c>
      <c r="E105" s="59" t="str">
        <f>IF(公務入力シート!F105&lt;&gt;"",公務入力シート!F105,"")</f>
        <v/>
      </c>
      <c r="F105" s="62"/>
      <c r="G105" s="65"/>
    </row>
    <row r="106" spans="1:7" ht="50" hidden="1" customHeight="1">
      <c r="A106" s="55">
        <f>SUBTOTAL(3,B$3:B106)</f>
        <v>60</v>
      </c>
      <c r="B106" s="57">
        <f>公務入力シート!C106</f>
        <v>0</v>
      </c>
      <c r="C106" s="59">
        <f>公務入力シート!D106</f>
        <v>0</v>
      </c>
      <c r="D106" s="123">
        <f>公務入力シート!E106</f>
        <v>0</v>
      </c>
      <c r="E106" s="59" t="str">
        <f>IF(公務入力シート!F106&lt;&gt;"",公務入力シート!F106,"")</f>
        <v/>
      </c>
      <c r="F106" s="62"/>
      <c r="G106" s="65"/>
    </row>
    <row r="107" spans="1:7" ht="50" hidden="1" customHeight="1">
      <c r="A107" s="55">
        <f>SUBTOTAL(3,B$3:B107)</f>
        <v>60</v>
      </c>
      <c r="B107" s="57">
        <f>公務入力シート!C107</f>
        <v>0</v>
      </c>
      <c r="C107" s="59">
        <f>公務入力シート!D107</f>
        <v>0</v>
      </c>
      <c r="D107" s="123">
        <f>公務入力シート!E107</f>
        <v>0</v>
      </c>
      <c r="E107" s="59" t="str">
        <f>IF(公務入力シート!F107&lt;&gt;"",公務入力シート!F107,"")</f>
        <v/>
      </c>
      <c r="F107" s="62"/>
      <c r="G107" s="65"/>
    </row>
    <row r="108" spans="1:7" ht="50" hidden="1" customHeight="1">
      <c r="A108" s="55">
        <f>SUBTOTAL(3,B$3:B108)</f>
        <v>60</v>
      </c>
      <c r="B108" s="57">
        <f>公務入力シート!C108</f>
        <v>0</v>
      </c>
      <c r="C108" s="59">
        <f>公務入力シート!D108</f>
        <v>0</v>
      </c>
      <c r="D108" s="123">
        <f>公務入力シート!E108</f>
        <v>0</v>
      </c>
      <c r="E108" s="59" t="str">
        <f>IF(公務入力シート!F108&lt;&gt;"",公務入力シート!F108,"")</f>
        <v/>
      </c>
      <c r="F108" s="62"/>
      <c r="G108" s="65"/>
    </row>
    <row r="109" spans="1:7" ht="50" hidden="1" customHeight="1">
      <c r="A109" s="55">
        <f>SUBTOTAL(3,B$3:B109)</f>
        <v>60</v>
      </c>
      <c r="B109" s="57">
        <f>公務入力シート!C109</f>
        <v>0</v>
      </c>
      <c r="C109" s="59">
        <f>公務入力シート!D109</f>
        <v>0</v>
      </c>
      <c r="D109" s="123">
        <f>公務入力シート!E109</f>
        <v>0</v>
      </c>
      <c r="E109" s="59" t="str">
        <f>IF(公務入力シート!F109&lt;&gt;"",公務入力シート!F109,"")</f>
        <v/>
      </c>
      <c r="F109" s="62"/>
      <c r="G109" s="65"/>
    </row>
    <row r="110" spans="1:7" ht="50" hidden="1" customHeight="1">
      <c r="A110" s="55">
        <f>SUBTOTAL(3,B$3:B110)</f>
        <v>60</v>
      </c>
      <c r="B110" s="57">
        <f>公務入力シート!C110</f>
        <v>0</v>
      </c>
      <c r="C110" s="59">
        <f>公務入力シート!D110</f>
        <v>0</v>
      </c>
      <c r="D110" s="123">
        <f>公務入力シート!E110</f>
        <v>0</v>
      </c>
      <c r="E110" s="59" t="str">
        <f>IF(公務入力シート!F110&lt;&gt;"",公務入力シート!F110,"")</f>
        <v/>
      </c>
      <c r="F110" s="62"/>
      <c r="G110" s="65"/>
    </row>
    <row r="111" spans="1:7" ht="50" hidden="1" customHeight="1">
      <c r="A111" s="55">
        <f>SUBTOTAL(3,B$3:B111)</f>
        <v>60</v>
      </c>
      <c r="B111" s="57">
        <f>公務入力シート!C111</f>
        <v>0</v>
      </c>
      <c r="C111" s="59">
        <f>公務入力シート!D111</f>
        <v>0</v>
      </c>
      <c r="D111" s="123">
        <f>公務入力シート!E111</f>
        <v>0</v>
      </c>
      <c r="E111" s="59" t="str">
        <f>IF(公務入力シート!F111&lt;&gt;"",公務入力シート!F111,"")</f>
        <v/>
      </c>
      <c r="F111" s="62"/>
      <c r="G111" s="65"/>
    </row>
    <row r="112" spans="1:7" ht="50" hidden="1" customHeight="1">
      <c r="A112" s="55">
        <f>SUBTOTAL(3,B$3:B112)</f>
        <v>60</v>
      </c>
      <c r="B112" s="57">
        <f>公務入力シート!C112</f>
        <v>0</v>
      </c>
      <c r="C112" s="59">
        <f>公務入力シート!D112</f>
        <v>0</v>
      </c>
      <c r="D112" s="123">
        <f>公務入力シート!E112</f>
        <v>0</v>
      </c>
      <c r="E112" s="59" t="str">
        <f>IF(公務入力シート!F112&lt;&gt;"",公務入力シート!F112,"")</f>
        <v/>
      </c>
      <c r="F112" s="62"/>
      <c r="G112" s="65"/>
    </row>
    <row r="113" spans="1:7" ht="50" hidden="1" customHeight="1">
      <c r="A113" s="55">
        <f>SUBTOTAL(3,B$3:B113)</f>
        <v>60</v>
      </c>
      <c r="B113" s="57">
        <f>公務入力シート!C113</f>
        <v>0</v>
      </c>
      <c r="C113" s="59">
        <f>公務入力シート!D113</f>
        <v>0</v>
      </c>
      <c r="D113" s="123">
        <f>公務入力シート!E113</f>
        <v>0</v>
      </c>
      <c r="E113" s="59" t="str">
        <f>IF(公務入力シート!F113&lt;&gt;"",公務入力シート!F113,"")</f>
        <v/>
      </c>
      <c r="F113" s="62"/>
      <c r="G113" s="65"/>
    </row>
    <row r="114" spans="1:7" ht="50" hidden="1" customHeight="1">
      <c r="A114" s="55">
        <f>SUBTOTAL(3,B$3:B114)</f>
        <v>60</v>
      </c>
      <c r="B114" s="57">
        <f>公務入力シート!C114</f>
        <v>0</v>
      </c>
      <c r="C114" s="59">
        <f>公務入力シート!D114</f>
        <v>0</v>
      </c>
      <c r="D114" s="123">
        <f>公務入力シート!E114</f>
        <v>0</v>
      </c>
      <c r="E114" s="59" t="str">
        <f>IF(公務入力シート!F114&lt;&gt;"",公務入力シート!F114,"")</f>
        <v/>
      </c>
      <c r="F114" s="62"/>
      <c r="G114" s="65"/>
    </row>
    <row r="115" spans="1:7" ht="50" hidden="1" customHeight="1">
      <c r="A115" s="55">
        <f>SUBTOTAL(3,B$3:B115)</f>
        <v>60</v>
      </c>
      <c r="B115" s="57">
        <f>公務入力シート!C115</f>
        <v>0</v>
      </c>
      <c r="C115" s="59">
        <f>公務入力シート!D115</f>
        <v>0</v>
      </c>
      <c r="D115" s="123">
        <f>公務入力シート!E115</f>
        <v>0</v>
      </c>
      <c r="E115" s="59" t="str">
        <f>IF(公務入力シート!F115&lt;&gt;"",公務入力シート!F115,"")</f>
        <v/>
      </c>
      <c r="F115" s="62"/>
      <c r="G115" s="65"/>
    </row>
    <row r="116" spans="1:7" ht="50" hidden="1" customHeight="1">
      <c r="A116" s="55">
        <f>SUBTOTAL(3,B$3:B116)</f>
        <v>60</v>
      </c>
      <c r="B116" s="57">
        <f>公務入力シート!C116</f>
        <v>0</v>
      </c>
      <c r="C116" s="59">
        <f>公務入力シート!D116</f>
        <v>0</v>
      </c>
      <c r="D116" s="123">
        <f>公務入力シート!E116</f>
        <v>0</v>
      </c>
      <c r="E116" s="59" t="str">
        <f>IF(公務入力シート!F116&lt;&gt;"",公務入力シート!F116,"")</f>
        <v/>
      </c>
      <c r="F116" s="62"/>
      <c r="G116" s="65"/>
    </row>
    <row r="117" spans="1:7" ht="50" hidden="1" customHeight="1">
      <c r="A117" s="55">
        <f>SUBTOTAL(3,B$3:B117)</f>
        <v>60</v>
      </c>
      <c r="B117" s="57">
        <f>公務入力シート!C117</f>
        <v>0</v>
      </c>
      <c r="C117" s="59">
        <f>公務入力シート!D117</f>
        <v>0</v>
      </c>
      <c r="D117" s="123">
        <f>公務入力シート!E117</f>
        <v>0</v>
      </c>
      <c r="E117" s="59" t="str">
        <f>IF(公務入力シート!F117&lt;&gt;"",公務入力シート!F117,"")</f>
        <v/>
      </c>
      <c r="F117" s="62"/>
      <c r="G117" s="65"/>
    </row>
    <row r="118" spans="1:7" ht="50" hidden="1" customHeight="1">
      <c r="A118" s="55">
        <f>SUBTOTAL(3,B$3:B118)</f>
        <v>60</v>
      </c>
      <c r="B118" s="57">
        <f>公務入力シート!C118</f>
        <v>0</v>
      </c>
      <c r="C118" s="59">
        <f>公務入力シート!D118</f>
        <v>0</v>
      </c>
      <c r="D118" s="123">
        <f>公務入力シート!E118</f>
        <v>0</v>
      </c>
      <c r="E118" s="59" t="str">
        <f>IF(公務入力シート!F118&lt;&gt;"",公務入力シート!F118,"")</f>
        <v/>
      </c>
      <c r="F118" s="62"/>
      <c r="G118" s="65"/>
    </row>
    <row r="119" spans="1:7" ht="50" hidden="1" customHeight="1">
      <c r="A119" s="55">
        <f>SUBTOTAL(3,B$3:B119)</f>
        <v>60</v>
      </c>
      <c r="B119" s="57">
        <f>公務入力シート!C119</f>
        <v>0</v>
      </c>
      <c r="C119" s="59">
        <f>公務入力シート!D119</f>
        <v>0</v>
      </c>
      <c r="D119" s="123">
        <f>公務入力シート!E119</f>
        <v>0</v>
      </c>
      <c r="E119" s="59" t="str">
        <f>IF(公務入力シート!F119&lt;&gt;"",公務入力シート!F119,"")</f>
        <v/>
      </c>
      <c r="F119" s="62"/>
      <c r="G119" s="65"/>
    </row>
    <row r="120" spans="1:7" ht="50" hidden="1" customHeight="1">
      <c r="A120" s="55">
        <f>SUBTOTAL(3,B$3:B120)</f>
        <v>60</v>
      </c>
      <c r="B120" s="57">
        <f>公務入力シート!C120</f>
        <v>0</v>
      </c>
      <c r="C120" s="59">
        <f>公務入力シート!D120</f>
        <v>0</v>
      </c>
      <c r="D120" s="123">
        <f>公務入力シート!E120</f>
        <v>0</v>
      </c>
      <c r="E120" s="59" t="str">
        <f>IF(公務入力シート!F120&lt;&gt;"",公務入力シート!F120,"")</f>
        <v/>
      </c>
      <c r="F120" s="62"/>
      <c r="G120" s="65"/>
    </row>
    <row r="121" spans="1:7" ht="50" hidden="1" customHeight="1">
      <c r="A121" s="55">
        <f>SUBTOTAL(3,B$3:B121)</f>
        <v>60</v>
      </c>
      <c r="B121" s="57">
        <f>公務入力シート!C121</f>
        <v>0</v>
      </c>
      <c r="C121" s="59">
        <f>公務入力シート!D121</f>
        <v>0</v>
      </c>
      <c r="D121" s="123">
        <f>公務入力シート!E121</f>
        <v>0</v>
      </c>
      <c r="E121" s="59" t="str">
        <f>IF(公務入力シート!F121&lt;&gt;"",公務入力シート!F121,"")</f>
        <v/>
      </c>
      <c r="F121" s="62"/>
      <c r="G121" s="65"/>
    </row>
    <row r="122" spans="1:7" ht="50" hidden="1" customHeight="1">
      <c r="A122" s="55">
        <f>SUBTOTAL(3,B$3:B122)</f>
        <v>60</v>
      </c>
      <c r="B122" s="57">
        <f>公務入力シート!C122</f>
        <v>0</v>
      </c>
      <c r="C122" s="59">
        <f>公務入力シート!D122</f>
        <v>0</v>
      </c>
      <c r="D122" s="123">
        <f>公務入力シート!E122</f>
        <v>0</v>
      </c>
      <c r="E122" s="59" t="str">
        <f>IF(公務入力シート!F122&lt;&gt;"",公務入力シート!F122,"")</f>
        <v/>
      </c>
      <c r="F122" s="62"/>
      <c r="G122" s="65"/>
    </row>
    <row r="123" spans="1:7" ht="50" hidden="1" customHeight="1">
      <c r="A123" s="55">
        <f>SUBTOTAL(3,B$3:B123)</f>
        <v>60</v>
      </c>
      <c r="B123" s="57">
        <f>公務入力シート!C123</f>
        <v>0</v>
      </c>
      <c r="C123" s="59">
        <f>公務入力シート!D123</f>
        <v>0</v>
      </c>
      <c r="D123" s="123">
        <f>公務入力シート!E123</f>
        <v>0</v>
      </c>
      <c r="E123" s="59" t="str">
        <f>IF(公務入力シート!F123&lt;&gt;"",公務入力シート!F123,"")</f>
        <v/>
      </c>
      <c r="F123" s="62"/>
      <c r="G123" s="65"/>
    </row>
    <row r="124" spans="1:7" ht="50" hidden="1" customHeight="1">
      <c r="A124" s="55">
        <f>SUBTOTAL(3,B$3:B124)</f>
        <v>60</v>
      </c>
      <c r="B124" s="57">
        <f>公務入力シート!C124</f>
        <v>0</v>
      </c>
      <c r="C124" s="59">
        <f>公務入力シート!D124</f>
        <v>0</v>
      </c>
      <c r="D124" s="123">
        <f>公務入力シート!E124</f>
        <v>0</v>
      </c>
      <c r="E124" s="59" t="str">
        <f>IF(公務入力シート!F124&lt;&gt;"",公務入力シート!F124,"")</f>
        <v/>
      </c>
      <c r="F124" s="62"/>
      <c r="G124" s="65"/>
    </row>
    <row r="125" spans="1:7" ht="50" hidden="1" customHeight="1">
      <c r="A125" s="55">
        <f>SUBTOTAL(3,B$3:B125)</f>
        <v>60</v>
      </c>
      <c r="B125" s="57">
        <f>公務入力シート!C125</f>
        <v>0</v>
      </c>
      <c r="C125" s="59">
        <f>公務入力シート!D125</f>
        <v>0</v>
      </c>
      <c r="D125" s="123">
        <f>公務入力シート!E125</f>
        <v>0</v>
      </c>
      <c r="E125" s="59" t="str">
        <f>IF(公務入力シート!F125&lt;&gt;"",公務入力シート!F125,"")</f>
        <v/>
      </c>
      <c r="F125" s="62"/>
      <c r="G125" s="65"/>
    </row>
    <row r="126" spans="1:7" ht="50" hidden="1" customHeight="1">
      <c r="A126" s="55">
        <f>SUBTOTAL(3,B$3:B126)</f>
        <v>60</v>
      </c>
      <c r="B126" s="57">
        <f>公務入力シート!C126</f>
        <v>0</v>
      </c>
      <c r="C126" s="59">
        <f>公務入力シート!D126</f>
        <v>0</v>
      </c>
      <c r="D126" s="123">
        <f>公務入力シート!E126</f>
        <v>0</v>
      </c>
      <c r="E126" s="59" t="str">
        <f>IF(公務入力シート!F126&lt;&gt;"",公務入力シート!F126,"")</f>
        <v/>
      </c>
      <c r="F126" s="62"/>
      <c r="G126" s="65"/>
    </row>
    <row r="127" spans="1:7" ht="50" hidden="1" customHeight="1">
      <c r="A127" s="55">
        <f>SUBTOTAL(3,B$3:B127)</f>
        <v>60</v>
      </c>
      <c r="B127" s="57">
        <f>公務入力シート!C127</f>
        <v>0</v>
      </c>
      <c r="C127" s="59">
        <f>公務入力シート!D127</f>
        <v>0</v>
      </c>
      <c r="D127" s="123">
        <f>公務入力シート!E127</f>
        <v>0</v>
      </c>
      <c r="E127" s="59" t="str">
        <f>IF(公務入力シート!F127&lt;&gt;"",公務入力シート!F127,"")</f>
        <v/>
      </c>
      <c r="F127" s="62"/>
      <c r="G127" s="65"/>
    </row>
    <row r="128" spans="1:7" ht="50" hidden="1" customHeight="1">
      <c r="A128" s="55">
        <f>SUBTOTAL(3,B$3:B128)</f>
        <v>60</v>
      </c>
      <c r="B128" s="57">
        <f>公務入力シート!C128</f>
        <v>0</v>
      </c>
      <c r="C128" s="59">
        <f>公務入力シート!D128</f>
        <v>0</v>
      </c>
      <c r="D128" s="123">
        <f>公務入力シート!E128</f>
        <v>0</v>
      </c>
      <c r="E128" s="59" t="str">
        <f>IF(公務入力シート!F128&lt;&gt;"",公務入力シート!F128,"")</f>
        <v/>
      </c>
      <c r="F128" s="62"/>
      <c r="G128" s="65"/>
    </row>
    <row r="129" spans="1:7" ht="50" hidden="1" customHeight="1">
      <c r="A129" s="55">
        <f>SUBTOTAL(3,B$3:B129)</f>
        <v>60</v>
      </c>
      <c r="B129" s="57">
        <f>公務入力シート!C129</f>
        <v>0</v>
      </c>
      <c r="C129" s="59">
        <f>公務入力シート!D129</f>
        <v>0</v>
      </c>
      <c r="D129" s="123">
        <f>公務入力シート!E129</f>
        <v>0</v>
      </c>
      <c r="E129" s="59" t="str">
        <f>IF(公務入力シート!F129&lt;&gt;"",公務入力シート!F129,"")</f>
        <v/>
      </c>
      <c r="F129" s="62"/>
      <c r="G129" s="65"/>
    </row>
    <row r="130" spans="1:7" ht="50" hidden="1" customHeight="1">
      <c r="A130" s="55">
        <f>SUBTOTAL(3,B$3:B130)</f>
        <v>60</v>
      </c>
      <c r="B130" s="57">
        <f>公務入力シート!C130</f>
        <v>0</v>
      </c>
      <c r="C130" s="59">
        <f>公務入力シート!D130</f>
        <v>0</v>
      </c>
      <c r="D130" s="123">
        <f>公務入力シート!E130</f>
        <v>0</v>
      </c>
      <c r="E130" s="59" t="str">
        <f>IF(公務入力シート!F130&lt;&gt;"",公務入力シート!F130,"")</f>
        <v/>
      </c>
      <c r="F130" s="62"/>
      <c r="G130" s="65"/>
    </row>
    <row r="131" spans="1:7" ht="50" hidden="1" customHeight="1">
      <c r="A131" s="55">
        <f>SUBTOTAL(3,B$3:B131)</f>
        <v>60</v>
      </c>
      <c r="B131" s="57">
        <f>公務入力シート!C131</f>
        <v>0</v>
      </c>
      <c r="C131" s="59">
        <f>公務入力シート!D131</f>
        <v>0</v>
      </c>
      <c r="D131" s="123">
        <f>公務入力シート!E131</f>
        <v>0</v>
      </c>
      <c r="E131" s="59" t="str">
        <f>IF(公務入力シート!F131&lt;&gt;"",公務入力シート!F131,"")</f>
        <v/>
      </c>
      <c r="F131" s="62"/>
      <c r="G131" s="65"/>
    </row>
    <row r="132" spans="1:7" ht="50" hidden="1" customHeight="1">
      <c r="A132" s="55">
        <f>SUBTOTAL(3,B$3:B132)</f>
        <v>60</v>
      </c>
      <c r="B132" s="57">
        <f>公務入力シート!C132</f>
        <v>0</v>
      </c>
      <c r="C132" s="59">
        <f>公務入力シート!D132</f>
        <v>0</v>
      </c>
      <c r="D132" s="123">
        <f>公務入力シート!E132</f>
        <v>0</v>
      </c>
      <c r="E132" s="59" t="str">
        <f>IF(公務入力シート!F132&lt;&gt;"",公務入力シート!F132,"")</f>
        <v/>
      </c>
      <c r="F132" s="62"/>
      <c r="G132" s="65"/>
    </row>
    <row r="133" spans="1:7" ht="50" hidden="1" customHeight="1">
      <c r="A133" s="55">
        <f>SUBTOTAL(3,B$3:B133)</f>
        <v>60</v>
      </c>
      <c r="B133" s="57">
        <f>公務入力シート!C133</f>
        <v>0</v>
      </c>
      <c r="C133" s="59">
        <f>公務入力シート!D133</f>
        <v>0</v>
      </c>
      <c r="D133" s="123">
        <f>公務入力シート!E133</f>
        <v>0</v>
      </c>
      <c r="E133" s="59" t="str">
        <f>IF(公務入力シート!F133&lt;&gt;"",公務入力シート!F133,"")</f>
        <v/>
      </c>
      <c r="F133" s="62"/>
      <c r="G133" s="65"/>
    </row>
    <row r="134" spans="1:7" ht="50" hidden="1" customHeight="1">
      <c r="A134" s="55">
        <f>SUBTOTAL(3,B$3:B134)</f>
        <v>60</v>
      </c>
      <c r="B134" s="57">
        <f>公務入力シート!C134</f>
        <v>0</v>
      </c>
      <c r="C134" s="59">
        <f>公務入力シート!D134</f>
        <v>0</v>
      </c>
      <c r="D134" s="123">
        <f>公務入力シート!E134</f>
        <v>0</v>
      </c>
      <c r="E134" s="59" t="str">
        <f>IF(公務入力シート!F134&lt;&gt;"",公務入力シート!F134,"")</f>
        <v/>
      </c>
      <c r="F134" s="62"/>
      <c r="G134" s="65"/>
    </row>
    <row r="135" spans="1:7" ht="50" hidden="1" customHeight="1">
      <c r="A135" s="55">
        <f>SUBTOTAL(3,B$3:B135)</f>
        <v>60</v>
      </c>
      <c r="B135" s="57">
        <f>公務入力シート!C135</f>
        <v>0</v>
      </c>
      <c r="C135" s="59">
        <f>公務入力シート!D135</f>
        <v>0</v>
      </c>
      <c r="D135" s="123">
        <f>公務入力シート!E135</f>
        <v>0</v>
      </c>
      <c r="E135" s="59" t="str">
        <f>IF(公務入力シート!F135&lt;&gt;"",公務入力シート!F135,"")</f>
        <v/>
      </c>
      <c r="F135" s="62"/>
      <c r="G135" s="65"/>
    </row>
    <row r="136" spans="1:7" ht="50" hidden="1" customHeight="1">
      <c r="A136" s="55">
        <f>SUBTOTAL(3,B$3:B136)</f>
        <v>60</v>
      </c>
      <c r="B136" s="57">
        <f>公務入力シート!C136</f>
        <v>0</v>
      </c>
      <c r="C136" s="59">
        <f>公務入力シート!D136</f>
        <v>0</v>
      </c>
      <c r="D136" s="123">
        <f>公務入力シート!E136</f>
        <v>0</v>
      </c>
      <c r="E136" s="59" t="str">
        <f>IF(公務入力シート!F136&lt;&gt;"",公務入力シート!F136,"")</f>
        <v/>
      </c>
      <c r="F136" s="62"/>
      <c r="G136" s="65"/>
    </row>
    <row r="137" spans="1:7" ht="50" hidden="1" customHeight="1">
      <c r="A137" s="55">
        <f>SUBTOTAL(3,B$3:B137)</f>
        <v>60</v>
      </c>
      <c r="B137" s="57">
        <f>公務入力シート!C137</f>
        <v>0</v>
      </c>
      <c r="C137" s="59">
        <f>公務入力シート!D137</f>
        <v>0</v>
      </c>
      <c r="D137" s="123">
        <f>公務入力シート!E137</f>
        <v>0</v>
      </c>
      <c r="E137" s="59" t="str">
        <f>IF(公務入力シート!F137&lt;&gt;"",公務入力シート!F137,"")</f>
        <v/>
      </c>
      <c r="F137" s="62"/>
      <c r="G137" s="65"/>
    </row>
    <row r="138" spans="1:7" ht="50" hidden="1" customHeight="1">
      <c r="A138" s="55">
        <f>SUBTOTAL(3,B$3:B138)</f>
        <v>60</v>
      </c>
      <c r="B138" s="57">
        <f>公務入力シート!C138</f>
        <v>0</v>
      </c>
      <c r="C138" s="59">
        <f>公務入力シート!D138</f>
        <v>0</v>
      </c>
      <c r="D138" s="123">
        <f>公務入力シート!E138</f>
        <v>0</v>
      </c>
      <c r="E138" s="59" t="str">
        <f>IF(公務入力シート!F138&lt;&gt;"",公務入力シート!F138,"")</f>
        <v/>
      </c>
      <c r="F138" s="62"/>
      <c r="G138" s="65"/>
    </row>
    <row r="139" spans="1:7" ht="50" hidden="1" customHeight="1">
      <c r="A139" s="55">
        <f>SUBTOTAL(3,B$3:B139)</f>
        <v>60</v>
      </c>
      <c r="B139" s="57">
        <f>公務入力シート!C139</f>
        <v>0</v>
      </c>
      <c r="C139" s="59">
        <f>公務入力シート!D139</f>
        <v>0</v>
      </c>
      <c r="D139" s="123">
        <f>公務入力シート!E139</f>
        <v>0</v>
      </c>
      <c r="E139" s="59" t="str">
        <f>IF(公務入力シート!F139&lt;&gt;"",公務入力シート!F139,"")</f>
        <v/>
      </c>
      <c r="F139" s="62"/>
      <c r="G139" s="65"/>
    </row>
    <row r="140" spans="1:7" ht="50" hidden="1" customHeight="1">
      <c r="A140" s="55">
        <f>SUBTOTAL(3,B$3:B140)</f>
        <v>60</v>
      </c>
      <c r="B140" s="57">
        <f>公務入力シート!C140</f>
        <v>0</v>
      </c>
      <c r="C140" s="59">
        <f>公務入力シート!D140</f>
        <v>0</v>
      </c>
      <c r="D140" s="123">
        <f>公務入力シート!E140</f>
        <v>0</v>
      </c>
      <c r="E140" s="59" t="str">
        <f>IF(公務入力シート!F140&lt;&gt;"",公務入力シート!F140,"")</f>
        <v/>
      </c>
      <c r="F140" s="62"/>
      <c r="G140" s="65"/>
    </row>
    <row r="141" spans="1:7" ht="50" hidden="1" customHeight="1">
      <c r="A141" s="55">
        <f>SUBTOTAL(3,B$3:B141)</f>
        <v>60</v>
      </c>
      <c r="B141" s="57">
        <f>公務入力シート!C141</f>
        <v>0</v>
      </c>
      <c r="C141" s="59">
        <f>公務入力シート!D141</f>
        <v>0</v>
      </c>
      <c r="D141" s="123">
        <f>公務入力シート!E141</f>
        <v>0</v>
      </c>
      <c r="E141" s="59" t="str">
        <f>IF(公務入力シート!F141&lt;&gt;"",公務入力シート!F141,"")</f>
        <v/>
      </c>
      <c r="F141" s="62"/>
      <c r="G141" s="65"/>
    </row>
    <row r="142" spans="1:7" ht="50" hidden="1" customHeight="1">
      <c r="A142" s="55">
        <f>SUBTOTAL(3,B$3:B142)</f>
        <v>60</v>
      </c>
      <c r="B142" s="57">
        <f>公務入力シート!C142</f>
        <v>0</v>
      </c>
      <c r="C142" s="59">
        <f>公務入力シート!D142</f>
        <v>0</v>
      </c>
      <c r="D142" s="123">
        <f>公務入力シート!E142</f>
        <v>0</v>
      </c>
      <c r="E142" s="59" t="str">
        <f>IF(公務入力シート!F142&lt;&gt;"",公務入力シート!F142,"")</f>
        <v/>
      </c>
      <c r="F142" s="62"/>
      <c r="G142" s="65"/>
    </row>
    <row r="143" spans="1:7" ht="50" hidden="1" customHeight="1">
      <c r="A143" s="55">
        <f>SUBTOTAL(3,B$3:B143)</f>
        <v>60</v>
      </c>
      <c r="B143" s="57">
        <f>公務入力シート!C143</f>
        <v>0</v>
      </c>
      <c r="C143" s="59">
        <f>公務入力シート!D143</f>
        <v>0</v>
      </c>
      <c r="D143" s="123">
        <f>公務入力シート!E143</f>
        <v>0</v>
      </c>
      <c r="E143" s="59" t="str">
        <f>IF(公務入力シート!F143&lt;&gt;"",公務入力シート!F143,"")</f>
        <v/>
      </c>
      <c r="F143" s="62"/>
      <c r="G143" s="65"/>
    </row>
    <row r="144" spans="1:7" ht="50" hidden="1" customHeight="1">
      <c r="A144" s="55">
        <f>SUBTOTAL(3,B$3:B144)</f>
        <v>60</v>
      </c>
      <c r="B144" s="57">
        <f>公務入力シート!C144</f>
        <v>0</v>
      </c>
      <c r="C144" s="59">
        <f>公務入力シート!D144</f>
        <v>0</v>
      </c>
      <c r="D144" s="123">
        <f>公務入力シート!E144</f>
        <v>0</v>
      </c>
      <c r="E144" s="59" t="str">
        <f>IF(公務入力シート!F144&lt;&gt;"",公務入力シート!F144,"")</f>
        <v/>
      </c>
      <c r="F144" s="62"/>
      <c r="G144" s="65"/>
    </row>
    <row r="145" spans="1:7" ht="50" hidden="1" customHeight="1">
      <c r="A145" s="55">
        <f>SUBTOTAL(3,B$3:B145)</f>
        <v>60</v>
      </c>
      <c r="B145" s="57">
        <f>公務入力シート!C145</f>
        <v>0</v>
      </c>
      <c r="C145" s="59">
        <f>公務入力シート!D145</f>
        <v>0</v>
      </c>
      <c r="D145" s="123">
        <f>公務入力シート!E145</f>
        <v>0</v>
      </c>
      <c r="E145" s="59" t="str">
        <f>IF(公務入力シート!F145&lt;&gt;"",公務入力シート!F145,"")</f>
        <v/>
      </c>
      <c r="F145" s="62"/>
      <c r="G145" s="65"/>
    </row>
    <row r="146" spans="1:7" ht="50" hidden="1" customHeight="1">
      <c r="A146" s="55">
        <f>SUBTOTAL(3,B$3:B146)</f>
        <v>60</v>
      </c>
      <c r="B146" s="57">
        <f>公務入力シート!C146</f>
        <v>0</v>
      </c>
      <c r="C146" s="59">
        <f>公務入力シート!D146</f>
        <v>0</v>
      </c>
      <c r="D146" s="123">
        <f>公務入力シート!E146</f>
        <v>0</v>
      </c>
      <c r="E146" s="59" t="str">
        <f>IF(公務入力シート!F146&lt;&gt;"",公務入力シート!F146,"")</f>
        <v/>
      </c>
      <c r="F146" s="62"/>
      <c r="G146" s="65"/>
    </row>
    <row r="147" spans="1:7" ht="50" hidden="1" customHeight="1">
      <c r="A147" s="55">
        <f>SUBTOTAL(3,B$3:B147)</f>
        <v>60</v>
      </c>
      <c r="B147" s="57">
        <f>公務入力シート!C147</f>
        <v>0</v>
      </c>
      <c r="C147" s="59">
        <f>公務入力シート!D147</f>
        <v>0</v>
      </c>
      <c r="D147" s="123">
        <f>公務入力シート!E147</f>
        <v>0</v>
      </c>
      <c r="E147" s="59" t="str">
        <f>IF(公務入力シート!F147&lt;&gt;"",公務入力シート!F147,"")</f>
        <v/>
      </c>
      <c r="F147" s="62"/>
      <c r="G147" s="65"/>
    </row>
    <row r="148" spans="1:7" ht="50" hidden="1" customHeight="1">
      <c r="A148" s="55">
        <f>SUBTOTAL(3,B$3:B148)</f>
        <v>60</v>
      </c>
      <c r="B148" s="57">
        <f>公務入力シート!C148</f>
        <v>0</v>
      </c>
      <c r="C148" s="59">
        <f>公務入力シート!D148</f>
        <v>0</v>
      </c>
      <c r="D148" s="123">
        <f>公務入力シート!E148</f>
        <v>0</v>
      </c>
      <c r="E148" s="59" t="str">
        <f>IF(公務入力シート!F148&lt;&gt;"",公務入力シート!F148,"")</f>
        <v/>
      </c>
      <c r="F148" s="62"/>
      <c r="G148" s="65"/>
    </row>
    <row r="149" spans="1:7" ht="50" hidden="1" customHeight="1">
      <c r="A149" s="55">
        <f>SUBTOTAL(3,B$3:B149)</f>
        <v>60</v>
      </c>
      <c r="B149" s="57">
        <f>公務入力シート!C149</f>
        <v>0</v>
      </c>
      <c r="C149" s="59">
        <f>公務入力シート!D149</f>
        <v>0</v>
      </c>
      <c r="D149" s="123">
        <f>公務入力シート!E149</f>
        <v>0</v>
      </c>
      <c r="E149" s="59" t="str">
        <f>IF(公務入力シート!F149&lt;&gt;"",公務入力シート!F149,"")</f>
        <v/>
      </c>
      <c r="F149" s="62"/>
      <c r="G149" s="65"/>
    </row>
    <row r="150" spans="1:7" ht="50" hidden="1" customHeight="1">
      <c r="A150" s="55">
        <f>SUBTOTAL(3,B$3:B150)</f>
        <v>60</v>
      </c>
      <c r="B150" s="57">
        <f>公務入力シート!C150</f>
        <v>0</v>
      </c>
      <c r="C150" s="59">
        <f>公務入力シート!D150</f>
        <v>0</v>
      </c>
      <c r="D150" s="123">
        <f>公務入力シート!E150</f>
        <v>0</v>
      </c>
      <c r="E150" s="59" t="str">
        <f>IF(公務入力シート!F150&lt;&gt;"",公務入力シート!F150,"")</f>
        <v/>
      </c>
      <c r="F150" s="62"/>
      <c r="G150" s="65"/>
    </row>
    <row r="151" spans="1:7" ht="50" hidden="1" customHeight="1">
      <c r="A151" s="55">
        <f>SUBTOTAL(3,B$3:B151)</f>
        <v>60</v>
      </c>
      <c r="B151" s="57">
        <f>公務入力シート!C151</f>
        <v>0</v>
      </c>
      <c r="C151" s="59">
        <f>公務入力シート!D151</f>
        <v>0</v>
      </c>
      <c r="D151" s="123">
        <f>公務入力シート!E151</f>
        <v>0</v>
      </c>
      <c r="E151" s="59" t="str">
        <f>IF(公務入力シート!F151&lt;&gt;"",公務入力シート!F151,"")</f>
        <v/>
      </c>
      <c r="F151" s="62"/>
      <c r="G151" s="65"/>
    </row>
    <row r="152" spans="1:7" ht="50" hidden="1" customHeight="1">
      <c r="A152" s="55">
        <f>SUBTOTAL(3,B$3:B152)</f>
        <v>60</v>
      </c>
      <c r="B152" s="57">
        <f>公務入力シート!C152</f>
        <v>0</v>
      </c>
      <c r="C152" s="59">
        <f>公務入力シート!D152</f>
        <v>0</v>
      </c>
      <c r="D152" s="123">
        <f>公務入力シート!E152</f>
        <v>0</v>
      </c>
      <c r="E152" s="59" t="str">
        <f>IF(公務入力シート!F152&lt;&gt;"",公務入力シート!F152,"")</f>
        <v/>
      </c>
      <c r="F152" s="62"/>
      <c r="G152" s="65"/>
    </row>
    <row r="153" spans="1:7" ht="50" hidden="1" customHeight="1">
      <c r="A153" s="55">
        <f>SUBTOTAL(3,B$3:B153)</f>
        <v>60</v>
      </c>
      <c r="B153" s="57">
        <f>公務入力シート!C153</f>
        <v>0</v>
      </c>
      <c r="C153" s="59">
        <f>公務入力シート!D153</f>
        <v>0</v>
      </c>
      <c r="D153" s="123">
        <f>公務入力シート!E153</f>
        <v>0</v>
      </c>
      <c r="E153" s="59" t="str">
        <f>IF(公務入力シート!F153&lt;&gt;"",公務入力シート!F153,"")</f>
        <v/>
      </c>
      <c r="F153" s="62"/>
      <c r="G153" s="65"/>
    </row>
    <row r="154" spans="1:7" ht="50" hidden="1" customHeight="1">
      <c r="A154" s="55">
        <f>SUBTOTAL(3,B$3:B154)</f>
        <v>60</v>
      </c>
      <c r="B154" s="57">
        <f>公務入力シート!C154</f>
        <v>0</v>
      </c>
      <c r="C154" s="59">
        <f>公務入力シート!D154</f>
        <v>0</v>
      </c>
      <c r="D154" s="123">
        <f>公務入力シート!E154</f>
        <v>0</v>
      </c>
      <c r="E154" s="59" t="str">
        <f>IF(公務入力シート!F154&lt;&gt;"",公務入力シート!F154,"")</f>
        <v/>
      </c>
      <c r="F154" s="62"/>
      <c r="G154" s="65"/>
    </row>
    <row r="155" spans="1:7" ht="50" hidden="1" customHeight="1">
      <c r="A155" s="55">
        <f>SUBTOTAL(3,B$3:B155)</f>
        <v>60</v>
      </c>
      <c r="B155" s="57">
        <f>公務入力シート!C155</f>
        <v>0</v>
      </c>
      <c r="C155" s="59">
        <f>公務入力シート!D155</f>
        <v>0</v>
      </c>
      <c r="D155" s="123">
        <f>公務入力シート!E155</f>
        <v>0</v>
      </c>
      <c r="E155" s="59" t="str">
        <f>IF(公務入力シート!F155&lt;&gt;"",公務入力シート!F155,"")</f>
        <v/>
      </c>
      <c r="F155" s="62"/>
      <c r="G155" s="65"/>
    </row>
    <row r="156" spans="1:7" ht="50" hidden="1" customHeight="1">
      <c r="A156" s="55">
        <f>SUBTOTAL(3,B$3:B156)</f>
        <v>60</v>
      </c>
      <c r="B156" s="57">
        <f>公務入力シート!C156</f>
        <v>0</v>
      </c>
      <c r="C156" s="59">
        <f>公務入力シート!D156</f>
        <v>0</v>
      </c>
      <c r="D156" s="123">
        <f>公務入力シート!E156</f>
        <v>0</v>
      </c>
      <c r="E156" s="59" t="str">
        <f>IF(公務入力シート!F156&lt;&gt;"",公務入力シート!F156,"")</f>
        <v/>
      </c>
      <c r="F156" s="62"/>
      <c r="G156" s="65"/>
    </row>
    <row r="157" spans="1:7" ht="50" hidden="1" customHeight="1">
      <c r="A157" s="55">
        <f>SUBTOTAL(3,B$3:B157)</f>
        <v>60</v>
      </c>
      <c r="B157" s="57">
        <f>公務入力シート!C157</f>
        <v>0</v>
      </c>
      <c r="C157" s="59">
        <f>公務入力シート!D157</f>
        <v>0</v>
      </c>
      <c r="D157" s="123">
        <f>公務入力シート!E157</f>
        <v>0</v>
      </c>
      <c r="E157" s="59" t="str">
        <f>IF(公務入力シート!F157&lt;&gt;"",公務入力シート!F157,"")</f>
        <v/>
      </c>
      <c r="F157" s="62"/>
      <c r="G157" s="65"/>
    </row>
    <row r="158" spans="1:7" ht="50" hidden="1" customHeight="1">
      <c r="A158" s="55">
        <f>SUBTOTAL(3,B$3:B158)</f>
        <v>60</v>
      </c>
      <c r="B158" s="57">
        <f>公務入力シート!C158</f>
        <v>0</v>
      </c>
      <c r="C158" s="59">
        <f>公務入力シート!D158</f>
        <v>0</v>
      </c>
      <c r="D158" s="123">
        <f>公務入力シート!E158</f>
        <v>0</v>
      </c>
      <c r="E158" s="59" t="str">
        <f>IF(公務入力シート!F158&lt;&gt;"",公務入力シート!F158,"")</f>
        <v/>
      </c>
      <c r="F158" s="62"/>
      <c r="G158" s="65"/>
    </row>
    <row r="159" spans="1:7" ht="50" hidden="1" customHeight="1">
      <c r="A159" s="55">
        <f>SUBTOTAL(3,B$3:B159)</f>
        <v>60</v>
      </c>
      <c r="B159" s="57">
        <f>公務入力シート!C159</f>
        <v>0</v>
      </c>
      <c r="C159" s="59">
        <f>公務入力シート!D159</f>
        <v>0</v>
      </c>
      <c r="D159" s="123">
        <f>公務入力シート!E159</f>
        <v>0</v>
      </c>
      <c r="E159" s="59" t="str">
        <f>IF(公務入力シート!F159&lt;&gt;"",公務入力シート!F159,"")</f>
        <v/>
      </c>
      <c r="F159" s="62"/>
      <c r="G159" s="65"/>
    </row>
    <row r="160" spans="1:7" ht="50" hidden="1" customHeight="1">
      <c r="A160" s="55">
        <f>SUBTOTAL(3,B$3:B160)</f>
        <v>60</v>
      </c>
      <c r="B160" s="57">
        <f>公務入力シート!C160</f>
        <v>0</v>
      </c>
      <c r="C160" s="59">
        <f>公務入力シート!D160</f>
        <v>0</v>
      </c>
      <c r="D160" s="123">
        <f>公務入力シート!E160</f>
        <v>0</v>
      </c>
      <c r="E160" s="59" t="str">
        <f>IF(公務入力シート!F160&lt;&gt;"",公務入力シート!F160,"")</f>
        <v/>
      </c>
      <c r="F160" s="62"/>
      <c r="G160" s="65"/>
    </row>
    <row r="161" spans="1:7" ht="50" hidden="1" customHeight="1">
      <c r="A161" s="55">
        <f>SUBTOTAL(3,B$3:B161)</f>
        <v>60</v>
      </c>
      <c r="B161" s="57">
        <f>公務入力シート!C161</f>
        <v>0</v>
      </c>
      <c r="C161" s="59">
        <f>公務入力シート!D161</f>
        <v>0</v>
      </c>
      <c r="D161" s="123">
        <f>公務入力シート!E161</f>
        <v>0</v>
      </c>
      <c r="E161" s="59" t="str">
        <f>IF(公務入力シート!F161&lt;&gt;"",公務入力シート!F161,"")</f>
        <v/>
      </c>
      <c r="F161" s="62"/>
      <c r="G161" s="65"/>
    </row>
    <row r="162" spans="1:7" ht="50" hidden="1" customHeight="1">
      <c r="A162" s="55">
        <f>SUBTOTAL(3,B$3:B162)</f>
        <v>60</v>
      </c>
      <c r="B162" s="57">
        <f>公務入力シート!C162</f>
        <v>0</v>
      </c>
      <c r="C162" s="59">
        <f>公務入力シート!D162</f>
        <v>0</v>
      </c>
      <c r="D162" s="123">
        <f>公務入力シート!E162</f>
        <v>0</v>
      </c>
      <c r="E162" s="59" t="str">
        <f>IF(公務入力シート!F162&lt;&gt;"",公務入力シート!F162,"")</f>
        <v/>
      </c>
      <c r="F162" s="62"/>
      <c r="G162" s="65"/>
    </row>
    <row r="163" spans="1:7" ht="50" hidden="1" customHeight="1">
      <c r="A163" s="55">
        <f>SUBTOTAL(3,B$3:B163)</f>
        <v>60</v>
      </c>
      <c r="B163" s="57">
        <f>公務入力シート!C163</f>
        <v>0</v>
      </c>
      <c r="C163" s="59">
        <f>公務入力シート!D163</f>
        <v>0</v>
      </c>
      <c r="D163" s="123">
        <f>公務入力シート!E163</f>
        <v>0</v>
      </c>
      <c r="E163" s="59" t="str">
        <f>IF(公務入力シート!F163&lt;&gt;"",公務入力シート!F163,"")</f>
        <v/>
      </c>
      <c r="F163" s="62"/>
      <c r="G163" s="65"/>
    </row>
    <row r="164" spans="1:7" ht="50" hidden="1" customHeight="1">
      <c r="A164" s="55">
        <f>SUBTOTAL(3,B$3:B164)</f>
        <v>60</v>
      </c>
      <c r="B164" s="57">
        <f>公務入力シート!C164</f>
        <v>0</v>
      </c>
      <c r="C164" s="59">
        <f>公務入力シート!D164</f>
        <v>0</v>
      </c>
      <c r="D164" s="123">
        <f>公務入力シート!E164</f>
        <v>0</v>
      </c>
      <c r="E164" s="59" t="str">
        <f>IF(公務入力シート!F164&lt;&gt;"",公務入力シート!F164,"")</f>
        <v/>
      </c>
      <c r="F164" s="62"/>
      <c r="G164" s="65"/>
    </row>
    <row r="165" spans="1:7" ht="50" hidden="1" customHeight="1">
      <c r="A165" s="55">
        <f>SUBTOTAL(3,B$3:B165)</f>
        <v>60</v>
      </c>
      <c r="B165" s="57">
        <f>公務入力シート!C165</f>
        <v>0</v>
      </c>
      <c r="C165" s="59">
        <f>公務入力シート!D165</f>
        <v>0</v>
      </c>
      <c r="D165" s="123">
        <f>公務入力シート!E165</f>
        <v>0</v>
      </c>
      <c r="E165" s="59" t="str">
        <f>IF(公務入力シート!F165&lt;&gt;"",公務入力シート!F165,"")</f>
        <v/>
      </c>
      <c r="F165" s="62"/>
      <c r="G165" s="65"/>
    </row>
    <row r="166" spans="1:7" ht="50" hidden="1" customHeight="1">
      <c r="A166" s="55">
        <f>SUBTOTAL(3,B$3:B166)</f>
        <v>60</v>
      </c>
      <c r="B166" s="57">
        <f>公務入力シート!C166</f>
        <v>0</v>
      </c>
      <c r="C166" s="59">
        <f>公務入力シート!D166</f>
        <v>0</v>
      </c>
      <c r="D166" s="123">
        <f>公務入力シート!E166</f>
        <v>0</v>
      </c>
      <c r="E166" s="59" t="str">
        <f>IF(公務入力シート!F166&lt;&gt;"",公務入力シート!F166,"")</f>
        <v/>
      </c>
      <c r="F166" s="62"/>
      <c r="G166" s="65"/>
    </row>
    <row r="167" spans="1:7" ht="50" hidden="1" customHeight="1">
      <c r="A167" s="55">
        <f>SUBTOTAL(3,B$3:B167)</f>
        <v>60</v>
      </c>
      <c r="B167" s="57">
        <f>公務入力シート!C167</f>
        <v>0</v>
      </c>
      <c r="C167" s="59">
        <f>公務入力シート!D167</f>
        <v>0</v>
      </c>
      <c r="D167" s="123">
        <f>公務入力シート!E167</f>
        <v>0</v>
      </c>
      <c r="E167" s="59" t="str">
        <f>IF(公務入力シート!F167&lt;&gt;"",公務入力シート!F167,"")</f>
        <v/>
      </c>
      <c r="F167" s="62"/>
      <c r="G167" s="65"/>
    </row>
    <row r="168" spans="1:7" ht="50" hidden="1" customHeight="1">
      <c r="A168" s="55">
        <f>SUBTOTAL(3,B$3:B168)</f>
        <v>60</v>
      </c>
      <c r="B168" s="57">
        <f>公務入力シート!C168</f>
        <v>0</v>
      </c>
      <c r="C168" s="59">
        <f>公務入力シート!D168</f>
        <v>0</v>
      </c>
      <c r="D168" s="123">
        <f>公務入力シート!E168</f>
        <v>0</v>
      </c>
      <c r="E168" s="59" t="str">
        <f>IF(公務入力シート!F168&lt;&gt;"",公務入力シート!F168,"")</f>
        <v/>
      </c>
      <c r="F168" s="62"/>
      <c r="G168" s="65"/>
    </row>
    <row r="169" spans="1:7" ht="50" hidden="1" customHeight="1">
      <c r="A169" s="55">
        <f>SUBTOTAL(3,B$3:B169)</f>
        <v>60</v>
      </c>
      <c r="B169" s="57">
        <f>公務入力シート!C169</f>
        <v>0</v>
      </c>
      <c r="C169" s="59">
        <f>公務入力シート!D169</f>
        <v>0</v>
      </c>
      <c r="D169" s="123">
        <f>公務入力シート!E169</f>
        <v>0</v>
      </c>
      <c r="E169" s="59" t="str">
        <f>IF(公務入力シート!F169&lt;&gt;"",公務入力シート!F169,"")</f>
        <v/>
      </c>
      <c r="F169" s="62"/>
      <c r="G169" s="65"/>
    </row>
    <row r="170" spans="1:7" ht="50" hidden="1" customHeight="1">
      <c r="A170" s="55">
        <f>SUBTOTAL(3,B$3:B170)</f>
        <v>60</v>
      </c>
      <c r="B170" s="57">
        <f>公務入力シート!C170</f>
        <v>0</v>
      </c>
      <c r="C170" s="59">
        <f>公務入力シート!D170</f>
        <v>0</v>
      </c>
      <c r="D170" s="123">
        <f>公務入力シート!E170</f>
        <v>0</v>
      </c>
      <c r="E170" s="59" t="str">
        <f>IF(公務入力シート!F170&lt;&gt;"",公務入力シート!F170,"")</f>
        <v/>
      </c>
      <c r="F170" s="62"/>
      <c r="G170" s="65"/>
    </row>
    <row r="171" spans="1:7" ht="50" hidden="1" customHeight="1">
      <c r="A171" s="55">
        <f>SUBTOTAL(3,B$3:B171)</f>
        <v>60</v>
      </c>
      <c r="B171" s="57">
        <f>公務入力シート!C171</f>
        <v>0</v>
      </c>
      <c r="C171" s="59">
        <f>公務入力シート!D171</f>
        <v>0</v>
      </c>
      <c r="D171" s="123">
        <f>公務入力シート!E171</f>
        <v>0</v>
      </c>
      <c r="E171" s="59" t="str">
        <f>IF(公務入力シート!F171&lt;&gt;"",公務入力シート!F171,"")</f>
        <v/>
      </c>
      <c r="F171" s="62"/>
      <c r="G171" s="65"/>
    </row>
    <row r="172" spans="1:7" ht="50" hidden="1" customHeight="1">
      <c r="A172" s="55">
        <f>SUBTOTAL(3,B$3:B172)</f>
        <v>60</v>
      </c>
      <c r="B172" s="57">
        <f>公務入力シート!C172</f>
        <v>0</v>
      </c>
      <c r="C172" s="59">
        <f>公務入力シート!D172</f>
        <v>0</v>
      </c>
      <c r="D172" s="123">
        <f>公務入力シート!E172</f>
        <v>0</v>
      </c>
      <c r="E172" s="59" t="str">
        <f>IF(公務入力シート!F172&lt;&gt;"",公務入力シート!F172,"")</f>
        <v/>
      </c>
      <c r="F172" s="62"/>
      <c r="G172" s="65"/>
    </row>
    <row r="173" spans="1:7" ht="50" hidden="1" customHeight="1">
      <c r="A173" s="55">
        <f>SUBTOTAL(3,B$3:B173)</f>
        <v>60</v>
      </c>
      <c r="B173" s="57">
        <f>公務入力シート!C173</f>
        <v>0</v>
      </c>
      <c r="C173" s="59">
        <f>公務入力シート!D173</f>
        <v>0</v>
      </c>
      <c r="D173" s="123">
        <f>公務入力シート!E173</f>
        <v>0</v>
      </c>
      <c r="E173" s="59" t="str">
        <f>IF(公務入力シート!F173&lt;&gt;"",公務入力シート!F173,"")</f>
        <v/>
      </c>
      <c r="F173" s="62"/>
      <c r="G173" s="65"/>
    </row>
    <row r="174" spans="1:7" ht="50" hidden="1" customHeight="1">
      <c r="A174" s="55">
        <f>SUBTOTAL(3,B$3:B174)</f>
        <v>60</v>
      </c>
      <c r="B174" s="57">
        <f>公務入力シート!C174</f>
        <v>0</v>
      </c>
      <c r="C174" s="59">
        <f>公務入力シート!D174</f>
        <v>0</v>
      </c>
      <c r="D174" s="123">
        <f>公務入力シート!E174</f>
        <v>0</v>
      </c>
      <c r="E174" s="59" t="str">
        <f>IF(公務入力シート!F174&lt;&gt;"",公務入力シート!F174,"")</f>
        <v/>
      </c>
      <c r="F174" s="62"/>
      <c r="G174" s="65"/>
    </row>
    <row r="175" spans="1:7" ht="50" hidden="1" customHeight="1">
      <c r="A175" s="55">
        <f>SUBTOTAL(3,B$3:B175)</f>
        <v>60</v>
      </c>
      <c r="B175" s="57">
        <f>公務入力シート!C175</f>
        <v>0</v>
      </c>
      <c r="C175" s="59">
        <f>公務入力シート!D175</f>
        <v>0</v>
      </c>
      <c r="D175" s="123">
        <f>公務入力シート!E175</f>
        <v>0</v>
      </c>
      <c r="E175" s="59" t="str">
        <f>IF(公務入力シート!F175&lt;&gt;"",公務入力シート!F175,"")</f>
        <v/>
      </c>
      <c r="F175" s="62"/>
      <c r="G175" s="65"/>
    </row>
    <row r="176" spans="1:7" ht="50" hidden="1" customHeight="1">
      <c r="A176" s="55">
        <f>SUBTOTAL(3,B$3:B176)</f>
        <v>60</v>
      </c>
      <c r="B176" s="57">
        <f>公務入力シート!C176</f>
        <v>0</v>
      </c>
      <c r="C176" s="59">
        <f>公務入力シート!D176</f>
        <v>0</v>
      </c>
      <c r="D176" s="123">
        <f>公務入力シート!E176</f>
        <v>0</v>
      </c>
      <c r="E176" s="59" t="str">
        <f>IF(公務入力シート!F176&lt;&gt;"",公務入力シート!F176,"")</f>
        <v/>
      </c>
      <c r="F176" s="62"/>
      <c r="G176" s="65"/>
    </row>
    <row r="177" spans="1:7" ht="50" hidden="1" customHeight="1">
      <c r="A177" s="55">
        <f>SUBTOTAL(3,B$3:B177)</f>
        <v>60</v>
      </c>
      <c r="B177" s="57">
        <f>公務入力シート!C177</f>
        <v>0</v>
      </c>
      <c r="C177" s="59">
        <f>公務入力シート!D177</f>
        <v>0</v>
      </c>
      <c r="D177" s="123">
        <f>公務入力シート!E177</f>
        <v>0</v>
      </c>
      <c r="E177" s="59" t="str">
        <f>IF(公務入力シート!F177&lt;&gt;"",公務入力シート!F177,"")</f>
        <v/>
      </c>
      <c r="F177" s="62"/>
      <c r="G177" s="65"/>
    </row>
    <row r="178" spans="1:7" ht="50" hidden="1" customHeight="1">
      <c r="A178" s="55">
        <f>SUBTOTAL(3,B$3:B178)</f>
        <v>60</v>
      </c>
      <c r="B178" s="57">
        <f>公務入力シート!C178</f>
        <v>0</v>
      </c>
      <c r="C178" s="59">
        <f>公務入力シート!D178</f>
        <v>0</v>
      </c>
      <c r="D178" s="123">
        <f>公務入力シート!E178</f>
        <v>0</v>
      </c>
      <c r="E178" s="59" t="str">
        <f>IF(公務入力シート!F178&lt;&gt;"",公務入力シート!F178,"")</f>
        <v/>
      </c>
      <c r="F178" s="62"/>
      <c r="G178" s="65"/>
    </row>
    <row r="179" spans="1:7" ht="50" hidden="1" customHeight="1">
      <c r="A179" s="55">
        <f>SUBTOTAL(3,B$3:B179)</f>
        <v>60</v>
      </c>
      <c r="B179" s="57">
        <f>公務入力シート!C179</f>
        <v>0</v>
      </c>
      <c r="C179" s="59">
        <f>公務入力シート!D179</f>
        <v>0</v>
      </c>
      <c r="D179" s="123">
        <f>公務入力シート!E179</f>
        <v>0</v>
      </c>
      <c r="E179" s="59" t="str">
        <f>IF(公務入力シート!F179&lt;&gt;"",公務入力シート!F179,"")</f>
        <v/>
      </c>
      <c r="F179" s="62"/>
      <c r="G179" s="65"/>
    </row>
    <row r="180" spans="1:7" ht="50" hidden="1" customHeight="1">
      <c r="A180" s="55">
        <f>SUBTOTAL(3,B$3:B180)</f>
        <v>60</v>
      </c>
      <c r="B180" s="57">
        <f>公務入力シート!C180</f>
        <v>0</v>
      </c>
      <c r="C180" s="59">
        <f>公務入力シート!D180</f>
        <v>0</v>
      </c>
      <c r="D180" s="123">
        <f>公務入力シート!E180</f>
        <v>0</v>
      </c>
      <c r="E180" s="59" t="str">
        <f>IF(公務入力シート!F180&lt;&gt;"",公務入力シート!F180,"")</f>
        <v/>
      </c>
      <c r="F180" s="62"/>
      <c r="G180" s="65"/>
    </row>
    <row r="181" spans="1:7" ht="50" hidden="1" customHeight="1">
      <c r="A181" s="55">
        <f>SUBTOTAL(3,B$3:B181)</f>
        <v>60</v>
      </c>
      <c r="B181" s="57">
        <f>公務入力シート!C181</f>
        <v>0</v>
      </c>
      <c r="C181" s="59">
        <f>公務入力シート!D181</f>
        <v>0</v>
      </c>
      <c r="D181" s="123">
        <f>公務入力シート!E181</f>
        <v>0</v>
      </c>
      <c r="E181" s="59" t="str">
        <f>IF(公務入力シート!F181&lt;&gt;"",公務入力シート!F181,"")</f>
        <v/>
      </c>
      <c r="F181" s="62"/>
      <c r="G181" s="65"/>
    </row>
    <row r="182" spans="1:7" ht="50" hidden="1" customHeight="1">
      <c r="A182" s="55">
        <f>SUBTOTAL(3,B$3:B182)</f>
        <v>60</v>
      </c>
      <c r="B182" s="57">
        <f>公務入力シート!C182</f>
        <v>0</v>
      </c>
      <c r="C182" s="59">
        <f>公務入力シート!D182</f>
        <v>0</v>
      </c>
      <c r="D182" s="123">
        <f>公務入力シート!E182</f>
        <v>0</v>
      </c>
      <c r="E182" s="59" t="str">
        <f>IF(公務入力シート!F182&lt;&gt;"",公務入力シート!F182,"")</f>
        <v/>
      </c>
      <c r="F182" s="62"/>
      <c r="G182" s="65"/>
    </row>
    <row r="183" spans="1:7" ht="50" hidden="1" customHeight="1">
      <c r="A183" s="55">
        <f>SUBTOTAL(3,B$3:B183)</f>
        <v>60</v>
      </c>
      <c r="B183" s="57">
        <f>公務入力シート!C183</f>
        <v>0</v>
      </c>
      <c r="C183" s="59">
        <f>公務入力シート!D183</f>
        <v>0</v>
      </c>
      <c r="D183" s="123">
        <f>公務入力シート!E183</f>
        <v>0</v>
      </c>
      <c r="E183" s="59" t="str">
        <f>IF(公務入力シート!F183&lt;&gt;"",公務入力シート!F183,"")</f>
        <v/>
      </c>
      <c r="F183" s="62"/>
      <c r="G183" s="65"/>
    </row>
    <row r="184" spans="1:7" ht="50" hidden="1" customHeight="1">
      <c r="A184" s="55">
        <f>SUBTOTAL(3,B$3:B184)</f>
        <v>60</v>
      </c>
      <c r="B184" s="57">
        <f>公務入力シート!C184</f>
        <v>0</v>
      </c>
      <c r="C184" s="59">
        <f>公務入力シート!D184</f>
        <v>0</v>
      </c>
      <c r="D184" s="123">
        <f>公務入力シート!E184</f>
        <v>0</v>
      </c>
      <c r="E184" s="59" t="str">
        <f>IF(公務入力シート!F184&lt;&gt;"",公務入力シート!F184,"")</f>
        <v/>
      </c>
      <c r="F184" s="62"/>
      <c r="G184" s="65"/>
    </row>
    <row r="185" spans="1:7" ht="50" hidden="1" customHeight="1">
      <c r="A185" s="55">
        <f>SUBTOTAL(3,B$3:B185)</f>
        <v>60</v>
      </c>
      <c r="B185" s="57">
        <f>公務入力シート!C185</f>
        <v>0</v>
      </c>
      <c r="C185" s="59">
        <f>公務入力シート!D185</f>
        <v>0</v>
      </c>
      <c r="D185" s="123">
        <f>公務入力シート!E185</f>
        <v>0</v>
      </c>
      <c r="E185" s="59" t="str">
        <f>IF(公務入力シート!F185&lt;&gt;"",公務入力シート!F185,"")</f>
        <v/>
      </c>
      <c r="F185" s="62"/>
      <c r="G185" s="65"/>
    </row>
    <row r="186" spans="1:7" ht="50" hidden="1" customHeight="1">
      <c r="A186" s="55">
        <f>SUBTOTAL(3,B$3:B186)</f>
        <v>60</v>
      </c>
      <c r="B186" s="57">
        <f>公務入力シート!C186</f>
        <v>0</v>
      </c>
      <c r="C186" s="59">
        <f>公務入力シート!D186</f>
        <v>0</v>
      </c>
      <c r="D186" s="123">
        <f>公務入力シート!E186</f>
        <v>0</v>
      </c>
      <c r="E186" s="59" t="str">
        <f>IF(公務入力シート!F186&lt;&gt;"",公務入力シート!F186,"")</f>
        <v/>
      </c>
      <c r="F186" s="62"/>
      <c r="G186" s="65"/>
    </row>
    <row r="187" spans="1:7" ht="50" hidden="1" customHeight="1">
      <c r="A187" s="55">
        <f>SUBTOTAL(3,B$3:B187)</f>
        <v>60</v>
      </c>
      <c r="B187" s="57">
        <f>公務入力シート!C187</f>
        <v>0</v>
      </c>
      <c r="C187" s="59">
        <f>公務入力シート!D187</f>
        <v>0</v>
      </c>
      <c r="D187" s="123">
        <f>公務入力シート!E187</f>
        <v>0</v>
      </c>
      <c r="E187" s="59" t="str">
        <f>IF(公務入力シート!F187&lt;&gt;"",公務入力シート!F187,"")</f>
        <v/>
      </c>
      <c r="F187" s="62"/>
      <c r="G187" s="65"/>
    </row>
    <row r="188" spans="1:7" ht="50" hidden="1" customHeight="1">
      <c r="A188" s="55">
        <f>SUBTOTAL(3,B$3:B188)</f>
        <v>60</v>
      </c>
      <c r="B188" s="57">
        <f>公務入力シート!C188</f>
        <v>0</v>
      </c>
      <c r="C188" s="59">
        <f>公務入力シート!D188</f>
        <v>0</v>
      </c>
      <c r="D188" s="123">
        <f>公務入力シート!E188</f>
        <v>0</v>
      </c>
      <c r="E188" s="59" t="str">
        <f>IF(公務入力シート!F188&lt;&gt;"",公務入力シート!F188,"")</f>
        <v/>
      </c>
      <c r="F188" s="62"/>
      <c r="G188" s="65"/>
    </row>
    <row r="189" spans="1:7" ht="50" hidden="1" customHeight="1">
      <c r="A189" s="55">
        <f>SUBTOTAL(3,B$3:B189)</f>
        <v>60</v>
      </c>
      <c r="B189" s="57">
        <f>公務入力シート!C189</f>
        <v>0</v>
      </c>
      <c r="C189" s="59">
        <f>公務入力シート!D189</f>
        <v>0</v>
      </c>
      <c r="D189" s="123">
        <f>公務入力シート!E189</f>
        <v>0</v>
      </c>
      <c r="E189" s="59" t="str">
        <f>IF(公務入力シート!F189&lt;&gt;"",公務入力シート!F189,"")</f>
        <v/>
      </c>
      <c r="F189" s="62"/>
      <c r="G189" s="65"/>
    </row>
    <row r="190" spans="1:7" ht="50" hidden="1" customHeight="1">
      <c r="A190" s="55">
        <f>SUBTOTAL(3,B$3:B190)</f>
        <v>60</v>
      </c>
      <c r="B190" s="57">
        <f>公務入力シート!C190</f>
        <v>0</v>
      </c>
      <c r="C190" s="59">
        <f>公務入力シート!D190</f>
        <v>0</v>
      </c>
      <c r="D190" s="123">
        <f>公務入力シート!E190</f>
        <v>0</v>
      </c>
      <c r="E190" s="59" t="str">
        <f>IF(公務入力シート!F190&lt;&gt;"",公務入力シート!F190,"")</f>
        <v/>
      </c>
      <c r="F190" s="62"/>
      <c r="G190" s="65"/>
    </row>
    <row r="191" spans="1:7" ht="50" hidden="1" customHeight="1">
      <c r="A191" s="55">
        <f>SUBTOTAL(3,B$3:B191)</f>
        <v>60</v>
      </c>
      <c r="B191" s="57">
        <f>公務入力シート!C191</f>
        <v>0</v>
      </c>
      <c r="C191" s="59">
        <f>公務入力シート!D191</f>
        <v>0</v>
      </c>
      <c r="D191" s="123">
        <f>公務入力シート!E191</f>
        <v>0</v>
      </c>
      <c r="E191" s="59" t="str">
        <f>IF(公務入力シート!F191&lt;&gt;"",公務入力シート!F191,"")</f>
        <v/>
      </c>
      <c r="F191" s="62"/>
      <c r="G191" s="65"/>
    </row>
    <row r="192" spans="1:7" ht="50" hidden="1" customHeight="1">
      <c r="A192" s="55">
        <f>SUBTOTAL(3,B$3:B192)</f>
        <v>60</v>
      </c>
      <c r="B192" s="57">
        <f>公務入力シート!C192</f>
        <v>0</v>
      </c>
      <c r="C192" s="59">
        <f>公務入力シート!D192</f>
        <v>0</v>
      </c>
      <c r="D192" s="123">
        <f>公務入力シート!E192</f>
        <v>0</v>
      </c>
      <c r="E192" s="59" t="str">
        <f>IF(公務入力シート!F192&lt;&gt;"",公務入力シート!F192,"")</f>
        <v/>
      </c>
      <c r="F192" s="62"/>
      <c r="G192" s="65"/>
    </row>
    <row r="193" spans="1:7" ht="50" hidden="1" customHeight="1">
      <c r="A193" s="55">
        <f>SUBTOTAL(3,B$3:B193)</f>
        <v>60</v>
      </c>
      <c r="B193" s="57">
        <f>公務入力シート!C193</f>
        <v>0</v>
      </c>
      <c r="C193" s="59">
        <f>公務入力シート!D193</f>
        <v>0</v>
      </c>
      <c r="D193" s="123">
        <f>公務入力シート!E193</f>
        <v>0</v>
      </c>
      <c r="E193" s="59" t="str">
        <f>IF(公務入力シート!F193&lt;&gt;"",公務入力シート!F193,"")</f>
        <v/>
      </c>
      <c r="F193" s="62"/>
      <c r="G193" s="65"/>
    </row>
    <row r="194" spans="1:7" ht="50" hidden="1" customHeight="1">
      <c r="A194" s="55">
        <f>SUBTOTAL(3,B$3:B194)</f>
        <v>60</v>
      </c>
      <c r="B194" s="57">
        <f>公務入力シート!C194</f>
        <v>0</v>
      </c>
      <c r="C194" s="59">
        <f>公務入力シート!D194</f>
        <v>0</v>
      </c>
      <c r="D194" s="123">
        <f>公務入力シート!E194</f>
        <v>0</v>
      </c>
      <c r="E194" s="59" t="str">
        <f>IF(公務入力シート!F194&lt;&gt;"",公務入力シート!F194,"")</f>
        <v/>
      </c>
      <c r="F194" s="62"/>
      <c r="G194" s="65"/>
    </row>
    <row r="195" spans="1:7" ht="50" hidden="1" customHeight="1">
      <c r="A195" s="55">
        <f>SUBTOTAL(3,B$3:B195)</f>
        <v>60</v>
      </c>
      <c r="B195" s="57">
        <f>公務入力シート!C195</f>
        <v>0</v>
      </c>
      <c r="C195" s="59">
        <f>公務入力シート!D195</f>
        <v>0</v>
      </c>
      <c r="D195" s="123">
        <f>公務入力シート!E195</f>
        <v>0</v>
      </c>
      <c r="E195" s="59" t="str">
        <f>IF(公務入力シート!F195&lt;&gt;"",公務入力シート!F195,"")</f>
        <v/>
      </c>
      <c r="F195" s="62"/>
      <c r="G195" s="65"/>
    </row>
    <row r="196" spans="1:7" ht="50" hidden="1" customHeight="1">
      <c r="A196" s="55">
        <f>SUBTOTAL(3,B$3:B196)</f>
        <v>60</v>
      </c>
      <c r="B196" s="57">
        <f>公務入力シート!C196</f>
        <v>0</v>
      </c>
      <c r="C196" s="59">
        <f>公務入力シート!D196</f>
        <v>0</v>
      </c>
      <c r="D196" s="123">
        <f>公務入力シート!E196</f>
        <v>0</v>
      </c>
      <c r="E196" s="59" t="str">
        <f>IF(公務入力シート!F196&lt;&gt;"",公務入力シート!F196,"")</f>
        <v/>
      </c>
      <c r="F196" s="62"/>
      <c r="G196" s="65"/>
    </row>
    <row r="197" spans="1:7" ht="50" hidden="1" customHeight="1">
      <c r="A197" s="55">
        <f>SUBTOTAL(3,B$3:B197)</f>
        <v>60</v>
      </c>
      <c r="B197" s="57">
        <f>公務入力シート!C197</f>
        <v>0</v>
      </c>
      <c r="C197" s="59">
        <f>公務入力シート!D197</f>
        <v>0</v>
      </c>
      <c r="D197" s="123">
        <f>公務入力シート!E197</f>
        <v>0</v>
      </c>
      <c r="E197" s="59" t="str">
        <f>IF(公務入力シート!F197&lt;&gt;"",公務入力シート!F197,"")</f>
        <v/>
      </c>
      <c r="F197" s="62"/>
      <c r="G197" s="65"/>
    </row>
    <row r="198" spans="1:7" ht="50" hidden="1" customHeight="1">
      <c r="A198" s="55">
        <f>SUBTOTAL(3,B$3:B198)</f>
        <v>60</v>
      </c>
      <c r="B198" s="57">
        <f>公務入力シート!C198</f>
        <v>0</v>
      </c>
      <c r="C198" s="59">
        <f>公務入力シート!D198</f>
        <v>0</v>
      </c>
      <c r="D198" s="123">
        <f>公務入力シート!E198</f>
        <v>0</v>
      </c>
      <c r="E198" s="59" t="str">
        <f>IF(公務入力シート!F198&lt;&gt;"",公務入力シート!F198,"")</f>
        <v/>
      </c>
      <c r="F198" s="62"/>
      <c r="G198" s="65"/>
    </row>
    <row r="199" spans="1:7" ht="50" hidden="1" customHeight="1">
      <c r="A199" s="55">
        <f>SUBTOTAL(3,B$3:B199)</f>
        <v>60</v>
      </c>
      <c r="B199" s="57">
        <f>公務入力シート!C199</f>
        <v>0</v>
      </c>
      <c r="C199" s="59">
        <f>公務入力シート!D199</f>
        <v>0</v>
      </c>
      <c r="D199" s="123">
        <f>公務入力シート!E199</f>
        <v>0</v>
      </c>
      <c r="E199" s="59" t="str">
        <f>IF(公務入力シート!F199&lt;&gt;"",公務入力シート!F199,"")</f>
        <v/>
      </c>
      <c r="F199" s="62"/>
      <c r="G199" s="65"/>
    </row>
    <row r="200" spans="1:7" ht="50" hidden="1" customHeight="1">
      <c r="A200" s="55">
        <f>SUBTOTAL(3,B$3:B200)</f>
        <v>60</v>
      </c>
      <c r="B200" s="57">
        <f>公務入力シート!C200</f>
        <v>0</v>
      </c>
      <c r="C200" s="59">
        <f>公務入力シート!D200</f>
        <v>0</v>
      </c>
      <c r="D200" s="123">
        <f>公務入力シート!E200</f>
        <v>0</v>
      </c>
      <c r="E200" s="59" t="str">
        <f>IF(公務入力シート!F200&lt;&gt;"",公務入力シート!F200,"")</f>
        <v/>
      </c>
      <c r="F200" s="62"/>
      <c r="G200" s="65"/>
    </row>
    <row r="201" spans="1:7" ht="50" hidden="1" customHeight="1">
      <c r="A201" s="55">
        <f>SUBTOTAL(3,B$3:B201)</f>
        <v>61</v>
      </c>
      <c r="B201" s="57">
        <f>公務入力シート!C201</f>
        <v>0</v>
      </c>
      <c r="C201" s="59">
        <f>公務入力シート!D201</f>
        <v>0</v>
      </c>
      <c r="D201" s="123">
        <f>公務入力シート!E201</f>
        <v>0</v>
      </c>
      <c r="E201" s="59" t="str">
        <f>IF(公務入力シート!F201&lt;&gt;"",公務入力シート!F201,"")</f>
        <v/>
      </c>
      <c r="F201" s="62"/>
      <c r="G201" s="65"/>
    </row>
  </sheetData>
  <autoFilter ref="A2:E200">
    <filterColumn colId="1">
      <filters>
        <dateGroupItem year="2025" dateTimeGrouping="year"/>
      </filters>
    </filterColumn>
  </autoFilter>
  <mergeCells count="1">
    <mergeCell ref="A1:D1"/>
  </mergeCells>
  <phoneticPr fontId="1"/>
  <conditionalFormatting sqref="F1:F1048574">
    <cfRule type="cellIs" dxfId="1" priority="4" operator="between">
      <formula>43586</formula>
      <formula>43830</formula>
    </cfRule>
  </conditionalFormatting>
  <conditionalFormatting sqref="F3:F201">
    <cfRule type="cellIs" dxfId="0" priority="2" operator="between">
      <formula>43831</formula>
      <formula>44196</formula>
    </cfRule>
  </conditionalFormatting>
  <printOptions horizontalCentered="1"/>
  <pageMargins left="0.78740157480314965" right="0.78740157480314965" top="0.98425196850393704" bottom="0.78740157480314965" header="0.31496062992125984" footer="0.31496062992125984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E12"/>
  <sheetViews>
    <sheetView showGridLines="0" workbookViewId="0">
      <selection activeCell="D16" sqref="D16:I16"/>
    </sheetView>
  </sheetViews>
  <sheetFormatPr defaultRowHeight="13.5"/>
  <cols>
    <col min="1" max="5" width="15.625" customWidth="1"/>
  </cols>
  <sheetData>
    <row r="1" spans="1:5" ht="18" customHeight="1">
      <c r="A1" s="125" t="s">
        <v>13</v>
      </c>
      <c r="B1" s="125" t="s">
        <v>66</v>
      </c>
      <c r="C1" s="125" t="s">
        <v>69</v>
      </c>
      <c r="D1" s="130" t="s">
        <v>19</v>
      </c>
      <c r="E1" s="125" t="s">
        <v>13</v>
      </c>
    </row>
    <row r="2" spans="1:5" ht="18" customHeight="1">
      <c r="A2" s="126" t="s">
        <v>8</v>
      </c>
      <c r="B2" s="128" t="s">
        <v>42</v>
      </c>
      <c r="C2" s="128" t="s">
        <v>70</v>
      </c>
      <c r="D2" s="128" t="s">
        <v>52</v>
      </c>
      <c r="E2" s="129" t="s">
        <v>122</v>
      </c>
    </row>
    <row r="3" spans="1:5" ht="18" customHeight="1">
      <c r="A3" s="127" t="s">
        <v>10</v>
      </c>
      <c r="B3" s="129" t="s">
        <v>4</v>
      </c>
      <c r="C3" s="129" t="s">
        <v>40</v>
      </c>
      <c r="D3" s="129" t="s">
        <v>14</v>
      </c>
      <c r="E3" s="129" t="s">
        <v>16</v>
      </c>
    </row>
    <row r="4" spans="1:5" ht="18" customHeight="1">
      <c r="A4" s="127" t="s">
        <v>41</v>
      </c>
      <c r="B4" s="129" t="s">
        <v>1</v>
      </c>
      <c r="C4" s="129" t="s">
        <v>57</v>
      </c>
      <c r="D4" s="129" t="s">
        <v>53</v>
      </c>
      <c r="E4" s="129" t="s">
        <v>124</v>
      </c>
    </row>
    <row r="5" spans="1:5" ht="18" customHeight="1">
      <c r="A5" s="127" t="s">
        <v>44</v>
      </c>
      <c r="B5" s="129" t="s">
        <v>46</v>
      </c>
      <c r="C5" s="129" t="s">
        <v>28</v>
      </c>
      <c r="D5" s="129" t="s">
        <v>54</v>
      </c>
    </row>
    <row r="6" spans="1:5" ht="18" customHeight="1">
      <c r="A6" s="127" t="s">
        <v>45</v>
      </c>
      <c r="B6" s="129" t="s">
        <v>48</v>
      </c>
      <c r="C6" s="129" t="s">
        <v>41</v>
      </c>
      <c r="D6" s="129" t="s">
        <v>56</v>
      </c>
    </row>
    <row r="7" spans="1:5" ht="18" customHeight="1">
      <c r="A7" s="127"/>
      <c r="B7" s="129" t="s">
        <v>50</v>
      </c>
      <c r="C7" s="129" t="s">
        <v>82</v>
      </c>
    </row>
    <row r="8" spans="1:5" ht="18" customHeight="1">
      <c r="A8" s="11"/>
      <c r="B8" s="129" t="s">
        <v>27</v>
      </c>
      <c r="C8" s="11"/>
    </row>
    <row r="9" spans="1:5" ht="18" customHeight="1">
      <c r="A9" s="11"/>
      <c r="B9" s="129" t="s">
        <v>35</v>
      </c>
      <c r="C9" s="11"/>
    </row>
    <row r="10" spans="1:5" ht="18" customHeight="1">
      <c r="A10" s="11"/>
      <c r="B10" s="129" t="s">
        <v>31</v>
      </c>
      <c r="C10" s="11"/>
    </row>
    <row r="11" spans="1:5" ht="18" customHeight="1">
      <c r="A11" s="11"/>
      <c r="B11" s="129" t="s">
        <v>45</v>
      </c>
      <c r="C11" s="11"/>
    </row>
    <row r="12" spans="1:5">
      <c r="B12" s="129" t="s">
        <v>51</v>
      </c>
    </row>
  </sheetData>
  <sheetProtection password="EB4E" sheet="1" formatCells="0" formatColumns="0" formatRows="0" insertColumns="0" insertRows="0" insertHyperlinks="0" deleteColumns="0" deleteRows="0" sort="0" autoFilter="0" pivotTables="0"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交際費入力シート</vt:lpstr>
      <vt:lpstr>交際費</vt:lpstr>
      <vt:lpstr>支払証明書―支出先①</vt:lpstr>
      <vt:lpstr>支払証明書―支出先②</vt:lpstr>
      <vt:lpstr>公務入力シート</vt:lpstr>
      <vt:lpstr>公務</vt:lpstr>
      <vt:lpstr>リスト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三種町</dc:creator>
  <cp:lastModifiedBy>三種町</cp:lastModifiedBy>
  <cp:lastPrinted>2023-08-16T02:35:41Z</cp:lastPrinted>
  <dcterms:created xsi:type="dcterms:W3CDTF">2007-04-25T06:41:57Z</dcterms:created>
  <dcterms:modified xsi:type="dcterms:W3CDTF">2025-12-19T07:55:15Z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2025-12-19T07:55:15Z</vt:filetime>
  </property>
</Properties>
</file>