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10.11.32.198\総務課　nas\財政係\★財政係★\01諸調査\平成31年度(田中)\01_各種調査・照会（交付税以外）\311016★【財政班】平成２９年度財政状況資料集追加分の作成等について（依頼）\"/>
    </mc:Choice>
  </mc:AlternateContent>
  <bookViews>
    <workbookView xWindow="0" yWindow="0" windowWidth="15360" windowHeight="7635" tabRatio="6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F63" i="12"/>
  <c r="AP23" i="12" l="1"/>
  <c r="AA23" i="12"/>
  <c r="V23" i="12"/>
  <c r="Q23" i="12"/>
  <c r="AF77" i="12" l="1"/>
  <c r="AA77" i="12"/>
  <c r="AA76" i="12"/>
  <c r="AF76" i="12" s="1"/>
  <c r="AA75" i="12"/>
  <c r="AF75" i="12" s="1"/>
  <c r="AA74" i="12"/>
  <c r="AF74" i="12" s="1"/>
  <c r="AA36" i="12"/>
  <c r="AA35" i="12"/>
  <c r="AA33" i="12"/>
  <c r="AA30" i="12"/>
  <c r="AA29" i="12"/>
  <c r="AA8" i="12"/>
  <c r="AA7" i="12"/>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<sst xmlns="http://schemas.openxmlformats.org/spreadsheetml/2006/main" count="1125" uniqueCount="598">
  <si>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</si>
  <si>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</si>
  <si>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</si>
  <si>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</si>
  <si>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</si>
  <si>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</si>
  <si>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</si>
  <si>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</si>
  <si>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</si>
  <si>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</si>
  <si>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</si>
  <si>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</si>
  <si>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</si>
  <si>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</si>
  <si>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</si>
  <si>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</si>
  <si>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</si>
  <si>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</si>
  <si>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</si>
  <si>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</si>
  <si>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</si>
  <si>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</si>
  <si>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</si>
  <si>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</si>
  <si>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</si>
  <si>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</si>
  <si>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</si>
  <si>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</si>
  <si>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</si>
  <si>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</si>
  <si>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</si>
  <si>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</si>
  <si>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</si>
  <si>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</si>
  <si>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</si>
  <si>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</si>
  <si>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</si>
  <si>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</si>
  <si>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</si>
  <si>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</si>
  <si>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</si>
  <si>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</si>
  <si>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</si>
  <si>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</si>
  <si>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</si>
  <si>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</si>
  <si>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</si>
  <si>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</si>
  <si>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</si>
  <si>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</si>
  <si>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</si>
  <si>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</si>
  <si>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</si>
  <si>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</si>
  <si>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</si>
  <si>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</si>
  <si>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</si>
  <si>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</si>
  <si>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</si>
  <si>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</si>
  <si>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</si>
  <si>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</si>
  <si>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</si>
  <si>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</si>
  <si>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</si>
  <si>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</si>
  <si>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</si>
  <si>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</si>
  <si>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</si>
  <si>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</si>
  <si>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</si>
  <si>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</si>
  <si>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</si>
  <si>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</si>
  <si>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</si>
  <si>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</si>
  <si>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</si>
  <si>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</si>
  <si>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</si>
  <si>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</si>
  <si>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</si>
  <si>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</si>
  <si>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</si>
  <si>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</si>
  <si>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</si>
  <si>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</si>
  <si>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</si>
  <si>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</si>
  <si>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</si>
  <si>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</si>
  <si>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</si>
  <si>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</si>
  <si>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</si>
  <si>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</si>
  <si>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</si>
  <si>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</si>
  <si>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</si>
  <si>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</si>
  <si>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</si>
  <si>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</si>
  <si>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</si>
  <si>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</si>
  <si>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</si>
  <si>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</si>
  <si>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</si>
  <si>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</si>
  <si>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</si>
  <si>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</si>
  <si>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</si>
  <si>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</si>
  <si>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</si>
  <si>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</si>
  <si>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</si>
  <si>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</si>
  <si>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</si>
  <si>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</si>
  <si>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</si>
  <si>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</si>
  <si>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</si>
  <si>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</si>
  <si>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</si>
  <si>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</si>
  <si>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</si>
  <si>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</si>
  <si>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</si>
  <si>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</si>
  <si>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</si>
  <si>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</si>
  <si>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</si>
  <si>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</si>
  <si>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</si>
  <si>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</si>
  <si>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</si>
  <si>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</si>
  <si>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</si>
  <si>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</si>
  <si>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</si>
  <si>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</si>
  <si>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</si>
  <si>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</si>
  <si>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</si>
  <si>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</si>
  <si>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</si>
  <si>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</si>
  <si>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</si>
  <si>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</si>
  <si>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</si>
  <si>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</si>
  <si>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</si>
  <si>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</si>
  <si>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</si>
  <si>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</si>
  <si>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</si>
  <si>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</si>
  <si>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</si>
  <si>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</si>
  <si>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</si>
  <si>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</si>
  <si>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</si>
  <si>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</si>
  <si>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</si>
  <si>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</si>
  <si>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</si>
  <si>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</si>
  <si>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</si>
  <si>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</si>
  <si>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</si>
  <si>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</si>
  <si>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</si>
  <si>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</si>
  <si>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</si>
  <si>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</si>
  <si>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</si>
  <si>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</si>
  <si>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</si>
  <si>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</si>
  <si>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</si>
  <si>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</si>
  <si>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</si>
  <si>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</si>
  <si>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</si>
  <si>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</si>
  <si>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</si>
  <si>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</si>
  <si>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</si>
  <si>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</si>
  <si>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</si>
  <si>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</si>
  <si>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</si>
  <si>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</si>
  <si>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</si>
  <si>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</si>
  <si>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</si>
  <si>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</si>
  <si>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</si>
  <si>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</si>
  <si>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</si>
  <si>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</si>
  <si>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</si>
  <si>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</si>
  <si>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</si>
  <si>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</si>
  <si>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</si>
  <si>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</si>
  <si>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</si>
  <si>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</si>
  <si>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秋田県三種町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</si>
  <si>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</si>
  <si>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</si>
  <si>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</si>
  <si>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</si>
  <si>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</si>
  <si>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</si>
  <si>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</si>
  <si>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</si>
  <si>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</si>
  <si>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</si>
  <si>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</si>
  <si>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</si>
  <si>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</si>
  <si>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</si>
  <si>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</si>
  <si>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</si>
  <si>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</si>
  <si>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</si>
  <si>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</si>
  <si>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</si>
  <si>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</si>
  <si>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</si>
  <si>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</si>
  <si>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</si>
  <si>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</si>
  <si>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</si>
  <si>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</si>
  <si>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</si>
  <si>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</si>
  <si>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</si>
  <si>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</si>
  <si>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</si>
  <si>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</si>
  <si>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</si>
  <si>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</si>
  <si>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</si>
  <si>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</si>
  <si>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</si>
  <si>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</si>
  <si>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</si>
  <si>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</si>
  <si>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</si>
  <si>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</si>
  <si>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</si>
  <si>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</si>
  <si>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</si>
  <si>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</si>
  <si>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</si>
  <si>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</si>
  <si>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</si>
  <si>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</si>
  <si>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</si>
  <si>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</si>
  <si>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</si>
  <si>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</si>
  <si>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</si>
  <si>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</si>
  <si>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</si>
  <si>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</si>
  <si>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</si>
  <si>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</si>
  <si>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</si>
  <si>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</si>
  <si>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</si>
  <si>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</si>
  <si>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</si>
  <si>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</si>
  <si>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</si>
  <si>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</si>
  <si>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</si>
  <si>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</si>
  <si>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</si>
  <si>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</si>
  <si>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</si>
  <si>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</si>
  <si>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</si>
  <si>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</si>
  <si>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</si>
  <si>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</si>
  <si>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</si>
  <si>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</si>
  <si>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</si>
  <si>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</si>
  <si>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</si>
  <si>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</si>
  <si>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</si>
  <si>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</si>
  <si>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</si>
  <si>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</si>
  <si>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</si>
  <si>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</si>
  <si>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</si>
  <si>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</si>
  <si>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</si>
  <si>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</si>
  <si>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</si>
  <si>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</si>
  <si>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</si>
  <si>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</si>
  <si>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</si>
  <si>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</si>
  <si>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</si>
  <si>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</si>
  <si>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</si>
  <si>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</si>
  <si>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</si>
  <si>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</si>
  <si>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</si>
  <si>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</si>
  <si>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</si>
  <si>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</si>
  <si>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</si>
  <si>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</si>
  <si>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</si>
  <si>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</si>
  <si>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</si>
  <si>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</si>
  <si>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</si>
  <si>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</si>
  <si>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</si>
  <si>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</si>
  <si>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</si>
  <si>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</si>
  <si>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</si>
  <si>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</si>
  <si>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</si>
  <si>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</si>
  <si>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</si>
  <si>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</si>
  <si>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</si>
  <si>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</si>
  <si>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</si>
  <si>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</si>
  <si>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</si>
  <si>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</si>
  <si>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</si>
  <si>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</si>
  <si>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</si>
  <si>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</si>
  <si>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</si>
  <si>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</si>
  <si>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</si>
  <si>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</si>
  <si>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</si>
  <si>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</si>
  <si>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</si>
  <si>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</si>
  <si>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</si>
  <si>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</si>
  <si>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</si>
  <si>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秋田県三種町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</si>
  <si>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</si>
  <si>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</si>
  <si>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</si>
  <si>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</si>
  <si>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</si>
  <si>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</si>
  <si>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</si>
  <si>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</si>
  <si>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</si>
  <si>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</si>
  <si>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</si>
  <si>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</si>
  <si>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</si>
  <si>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</si>
  <si>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</si>
  <si>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</si>
  <si>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</si>
  <si>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</si>
  <si>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</si>
  <si>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</si>
  <si>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衛生処理事業特別会計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</si>
  <si>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</si>
  <si>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</si>
  <si>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</si>
  <si>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</si>
  <si>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</si>
  <si>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</si>
  <si>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</si>
  <si>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</si>
  <si>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</si>
  <si>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</si>
  <si>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</si>
  <si>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</si>
  <si>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</si>
  <si>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</si>
  <si>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</si>
  <si>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</si>
  <si>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</si>
  <si>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介護サービス事業勘定特別会計</t>
    <phoneticPr fontId="5"/>
  </si>
  <si>
    <t>国民健康保険診療施設勘定特別会計</t>
    <phoneticPr fontId="5"/>
  </si>
  <si>
    <t>-</t>
    <phoneticPr fontId="5"/>
  </si>
  <si>
    <t>三種町水道事業会計</t>
    <phoneticPr fontId="5"/>
  </si>
  <si>
    <t>法適用企業</t>
    <phoneticPr fontId="5"/>
  </si>
  <si>
    <t>三種町公共下水道事業特別会計</t>
    <phoneticPr fontId="5"/>
  </si>
  <si>
    <t>法非適用企業</t>
    <phoneticPr fontId="5"/>
  </si>
  <si>
    <t>三種町農業集落排水事業特別会計</t>
    <phoneticPr fontId="5"/>
  </si>
  <si>
    <t>三種町温泉事業特別会計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</si>
  <si>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</si>
  <si>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</si>
  <si>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</si>
  <si>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</si>
  <si>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</si>
  <si>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</si>
  <si>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</si>
  <si>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</si>
  <si>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</si>
  <si>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</si>
  <si>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</si>
  <si>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</si>
  <si>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</si>
  <si>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</si>
  <si>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</si>
  <si>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</si>
  <si>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</si>
  <si>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</si>
  <si>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</si>
  <si>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</si>
  <si>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</si>
  <si>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</si>
  <si>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</si>
  <si>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</si>
  <si>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</si>
  <si>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</si>
  <si>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</si>
  <si>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</si>
  <si>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</si>
  <si>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</si>
  <si>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</si>
  <si>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</si>
  <si>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</si>
  <si>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</si>
  <si>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</si>
  <si>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</si>
  <si>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</si>
  <si>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</si>
  <si>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</si>
  <si>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</si>
  <si>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</si>
  <si>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</si>
  <si>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</si>
  <si>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</si>
  <si>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</si>
  <si>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</si>
  <si>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</si>
  <si>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</si>
  <si>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</si>
  <si>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</si>
  <si>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</si>
  <si>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</si>
  <si>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</si>
  <si>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</si>
  <si>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</si>
  <si>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</si>
  <si>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</si>
  <si>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</si>
  <si>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三種町公共下水道事業特別会計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</si>
  <si>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</si>
  <si>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</si>
  <si>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</si>
  <si>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三種町水道事業会計</t>
    <phoneticPr fontId="5"/>
  </si>
  <si>
    <t>(Ｆ)</t>
    <phoneticPr fontId="5"/>
  </si>
  <si>
    <t>介護サービス事業勘定特別会計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</si>
  <si>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</si>
  <si>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</si>
  <si>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</si>
  <si>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</si>
  <si>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</si>
  <si>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</si>
  <si>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</si>
  <si>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</si>
  <si>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</si>
  <si>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</si>
  <si>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</si>
  <si>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</si>
  <si>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</si>
  <si>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</si>
  <si>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</si>
  <si>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</si>
  <si>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</si>
  <si>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</si>
  <si>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</si>
  <si>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</si>
  <si>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</si>
  <si>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</si>
  <si>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</si>
  <si>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</si>
  <si>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</si>
  <si>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</si>
  <si>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</si>
  <si>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</si>
  <si>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</si>
  <si>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</si>
  <si>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</si>
  <si>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</si>
  <si>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</si>
  <si>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</si>
  <si>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</si>
  <si>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</si>
  <si>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</si>
  <si>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</si>
  <si>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</si>
  <si>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</si>
  <si>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</si>
  <si>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</si>
  <si>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</si>
  <si>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</si>
  <si>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</si>
  <si>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</si>
  <si>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</si>
  <si>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</si>
  <si>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</si>
  <si>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</si>
  <si>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</si>
  <si>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</si>
  <si>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</si>
  <si>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</si>
  <si>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</si>
  <si>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</si>
  <si>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</si>
  <si>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</si>
  <si>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</si>
  <si>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</si>
  <si>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</si>
  <si>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</si>
  <si>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</si>
  <si>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</si>
  <si>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</si>
  <si>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</si>
  <si>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</si>
  <si>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</si>
  <si>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</si>
  <si>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</si>
  <si>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</si>
  <si>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</si>
  <si>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</si>
  <si>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</si>
  <si>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</si>
  <si>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</si>
  <si>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</si>
  <si>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</si>
  <si>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</si>
  <si>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</si>
  <si>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</si>
  <si>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</si>
  <si>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</si>
  <si>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</si>
  <si>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</si>
  <si>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</si>
  <si>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三種町水道事業会計</t>
  </si>
  <si>
    <t>国民健康保険事業勘定特別会計</t>
  </si>
  <si>
    <t>介護保険事業勘定特別会計</t>
  </si>
  <si>
    <t>三種町公共下水道事業特別会計</t>
  </si>
  <si>
    <t>三種町温泉事業特別会計</t>
  </si>
  <si>
    <t>三種町農業集落排水事業特別会計</t>
  </si>
  <si>
    <t>衛生処理事業特別会計</t>
  </si>
  <si>
    <t>その他会計（赤字）</t>
  </si>
  <si>
    <t>その他会計（黒字）</t>
  </si>
  <si>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</si>
  <si>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</si>
  <si>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</si>
  <si>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</si>
  <si>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</si>
  <si>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</si>
  <si>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能代山本広域市町村圏組合（一般会計）</t>
  </si>
  <si>
    <t>能代山本広域市町村圏組合（特別養護老人ホーム運営事業特別会計）</t>
  </si>
  <si>
    <t>能代山本広域市町村圏組合
（能代山本ふるさと市町村圏基金特別会計）</t>
  </si>
  <si>
    <t>能代市山本郡養護老人ホーム組合（一般会計）</t>
  </si>
  <si>
    <t>能代市山本郡養護老人ホーム組合（能代市山本郡養護老人ホーム組合外部サービス利用型特定施設事業特別会計）</t>
  </si>
  <si>
    <t>能代市山本郡養護老人ホーム組合（能代市山本郡養護老人ホーム組合訪問介護事業特別会計）</t>
  </si>
  <si>
    <t>合併振興基金</t>
    <rPh sb="0" eb="2">
      <t>ガッペイ</t>
    </rPh>
    <rPh sb="2" eb="4">
      <t>シンコウ</t>
    </rPh>
    <rPh sb="4" eb="6">
      <t>キキン</t>
    </rPh>
    <phoneticPr fontId="11"/>
  </si>
  <si>
    <t>ふるさと元気づくり基金</t>
    <rPh sb="4" eb="6">
      <t>ゲンキ</t>
    </rPh>
    <rPh sb="9" eb="11">
      <t>キキン</t>
    </rPh>
    <phoneticPr fontId="11"/>
  </si>
  <si>
    <t>-</t>
    <phoneticPr fontId="2"/>
  </si>
  <si>
    <t>-</t>
    <phoneticPr fontId="2"/>
  </si>
  <si>
    <t>ゆめろん</t>
  </si>
  <si>
    <t>三種町農業公社</t>
  </si>
  <si>
    <t>さんばりお</t>
  </si>
  <si>
    <t>ゆうぱる</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</si>
  <si>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</si>
  <si>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</si>
  <si>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</si>
  <si>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</si>
  <si>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</si>
  <si>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</si>
  <si>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</si>
  <si>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</si>
  <si>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</si>
  <si>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</si>
  <si>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</si>
  <si>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市町村合併前のインフラ整備などの大規模事業における地方債の償還が終了したことなどにより、類似団体平均より低い水準にあるが、一方で、公営住宅、児童館などの施設の老朽化等により、有形固定資産減価償却率は類似団体平均より高い水準にある。
　今後も、事業の精査等を通じて地方債の新規発行を抑えつつ、公共施設等総合管理計画に基づき、計画性を持った施設整備及び老朽化対策を実施していく。</t>
    <rPh sb="57" eb="59">
      <t>ヘイキン</t>
    </rPh>
    <rPh sb="63" eb="65">
      <t>スイジュン</t>
    </rPh>
    <rPh sb="112" eb="114">
      <t>ヘイキン</t>
    </rPh>
    <rPh sb="118" eb="120">
      <t>スイジュン</t>
    </rPh>
    <phoneticPr fontId="5"/>
  </si>
  <si>
    <t>将来負担比率、実質公債費比率ともに年々減少し、類似団体平均より低い水準にある。Ｈ２８年度に野球場や温泉施設の大規模改修事業を実施し地方債償還額と同額程度の借入を行ったことから、将来負担比率はＨ２７年度からＨ２８年度は横ばいになったが、Ｈ２９年度には、地方債の償還終了により将来負担比率、実質公債費比率ともに減少している。
　今後も、事業の精査等を通じた地方債の新規発行の抑制等により、将来負担比率、実質公債費比率の上昇を抑制しつつ、公共施設等総合管理計画に基づき、計画性をもった施設整備及び老朽化対策の実施により、将来世代の負担を見据えた財政の健全化に努める。</t>
    <rPh sb="17" eb="19">
      <t>ネンネン</t>
    </rPh>
    <rPh sb="19" eb="21">
      <t>ゲンショウ</t>
    </rPh>
    <rPh sb="27" eb="29">
      <t>ヘイキン</t>
    </rPh>
    <rPh sb="31" eb="32">
      <t>ヒク</t>
    </rPh>
    <rPh sb="33" eb="35">
      <t>スイジュン</t>
    </rPh>
    <rPh sb="68" eb="70">
      <t>ショウカン</t>
    </rPh>
    <rPh sb="98" eb="100">
      <t>ネンド</t>
    </rPh>
    <rPh sb="105" eb="107">
      <t>ネンド</t>
    </rPh>
    <rPh sb="108" eb="109">
      <t>ヨコ</t>
    </rPh>
    <rPh sb="120" eb="122">
      <t>ネンド</t>
    </rPh>
    <rPh sb="125" eb="128">
      <t>チホウサイ</t>
    </rPh>
    <rPh sb="129" eb="131">
      <t>ショウカン</t>
    </rPh>
    <rPh sb="131" eb="133">
      <t>シュウリョウ</t>
    </rPh>
    <rPh sb="136" eb="138">
      <t>ショウライ</t>
    </rPh>
    <rPh sb="138" eb="140">
      <t>フタン</t>
    </rPh>
    <rPh sb="140" eb="142">
      <t>ヒリツ</t>
    </rPh>
    <rPh sb="143" eb="145">
      <t>ジッシツ</t>
    </rPh>
    <rPh sb="145" eb="148">
      <t>コウサイヒ</t>
    </rPh>
    <rPh sb="148" eb="150">
      <t>ヒリツ</t>
    </rPh>
    <rPh sb="153" eb="15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</si>
</sst>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3"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0CE9-4A82-A13C-98AE7F115E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92219</c:v>
                </c:pt>
                <c:pt idx="1">
                  <c:v>62579</c:v>
                </c:pt>
                <c:pt idx="2">
                  <c:v>63943</c:v>
                </c:pt>
                <c:pt idx="3">
                  <c:v>93457</c:v>
                </c:pt>
                <c:pt idx="4">
                  <c:v>49829</c:v>
                </c:pt>
              </c:numCache>
            </c:numRef>
          </c:val>
          <c:smooth val="0"/>
          <c:extLst>
            <c:ext xmlns:c16="http://schemas.microsoft.com/office/drawing/2014/chart" uri="{C3380CC4-5D6E-409C-BE32-E72D297353CC}">
              <c16:uniqueId val="{00000001-0CE9-4A82-A13C-98AE7F115E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3.15</c:v>
                </c:pt>
                <c:pt idx="1">
                  <c:v>3.3</c:v>
                </c:pt>
                <c:pt idx="2">
                  <c:v>3.31</c:v>
                </c:pt>
                <c:pt idx="3">
                  <c:v>3.81</c:v>
                </c:pt>
                <c:pt idx="4">
                  <c:v>2.75</c:v>
                </c:pt>
              </c:numCache>
            </c:numRef>
          </c:val>
          <c:extLst>
            <c:ext xmlns:c16="http://schemas.microsoft.com/office/drawing/2014/chart" uri="{C3380CC4-5D6E-409C-BE32-E72D297353CC}">
              <c16:uniqueId val="{00000000-CE4F-4610-91CF-755B7F7F67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38.19</c:v>
                </c:pt>
                <c:pt idx="1">
                  <c:v>41.05</c:v>
                </c:pt>
                <c:pt idx="2">
                  <c:v>46.98</c:v>
                </c:pt>
                <c:pt idx="3">
                  <c:v>48.92</c:v>
                </c:pt>
                <c:pt idx="4">
                  <c:v>52.95</c:v>
                </c:pt>
              </c:numCache>
            </c:numRef>
          </c:val>
          <c:extLst>
            <c:ext xmlns:c16="http://schemas.microsoft.com/office/drawing/2014/chart" uri="{C3380CC4-5D6E-409C-BE32-E72D297353CC}">
              <c16:uniqueId val="{00000001-CE4F-4610-91CF-755B7F7F67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4.87</c:v>
                </c:pt>
                <c:pt idx="1">
                  <c:v>2.37</c:v>
                </c:pt>
                <c:pt idx="2">
                  <c:v>6.92</c:v>
                </c:pt>
                <c:pt idx="3">
                  <c:v>1.23</c:v>
                </c:pt>
                <c:pt idx="4">
                  <c:v>1.58</c:v>
                </c:pt>
              </c:numCache>
            </c:numRef>
          </c:val>
          <c:smooth val="0"/>
          <c:extLst>
            <c:ext xmlns:c16="http://schemas.microsoft.com/office/drawing/2014/chart" uri="{C3380CC4-5D6E-409C-BE32-E72D297353CC}">
              <c16:uniqueId val="{00000002-CE4F-4610-91CF-755B7F7F67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0.19</c:v>
                </c:pt>
                <c:pt idx="4">
                  <c:v>#N/A</c:v>
                </c:pt>
                <c:pt idx="5">
                  <c:v>0.5</c:v>
                </c:pt>
                <c:pt idx="6">
                  <c:v>#N/A</c:v>
                </c:pt>
                <c:pt idx="7">
                  <c:v>0.04</c:v>
                </c:pt>
                <c:pt idx="8">
                  <c:v>#N/A</c:v>
                </c:pt>
                <c:pt idx="9">
                  <c:v>0.02</c:v>
                </c:pt>
              </c:numCache>
            </c:numRef>
          </c:val>
          <c:extLst>
            <c:ext xmlns:c16="http://schemas.microsoft.com/office/drawing/2014/chart" uri="{C3380CC4-5D6E-409C-BE32-E72D297353CC}">
              <c16:uniqueId val="{00000000-F838-4CD5-9AFA-67EF775257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38-4CD5-9AFA-67EF77525731}"/>
            </c:ext>
          </c:extLst>
        </c:ser>
        <c:ser>
          <c:idx val="2"/>
          <c:order val="2"/>
          <c:tx>
            <c:strRef>
              <c:f>データシート!$A$29</c:f>
              <c:strCache>
                <c:ptCount val="1"/>
                <c:pt idx="0">
                  <c:v>衛生処理事業特別会計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0.05</c:v>
                </c:pt>
                <c:pt idx="4">
                  <c:v>#N/A</c:v>
                </c:pt>
                <c:pt idx="5">
                  <c:v>7.0000000000000007E-2</c:v>
                </c:pt>
                <c:pt idx="6">
                  <c:v>#N/A</c:v>
                </c:pt>
                <c:pt idx="7">
                  <c:v>0.01</c:v>
                </c:pt>
                <c:pt idx="8">
                  <c:v>#N/A</c:v>
                </c:pt>
                <c:pt idx="9">
                  <c:v>0.03</c:v>
                </c:pt>
              </c:numCache>
            </c:numRef>
          </c:val>
          <c:extLst>
            <c:ext xmlns:c16="http://schemas.microsoft.com/office/drawing/2014/chart" uri="{C3380CC4-5D6E-409C-BE32-E72D297353CC}">
              <c16:uniqueId val="{00000002-F838-4CD5-9AFA-67EF77525731}"/>
            </c:ext>
          </c:extLst>
        </c:ser>
        <c:ser>
          <c:idx val="3"/>
          <c:order val="3"/>
          <c:tx>
            <c:strRef>
              <c:f>データシート!$A$30</c:f>
              <c:strCache>
                <c:ptCount val="1"/>
                <c:pt idx="0">
                  <c:v>三種町農業集落排水事業特別会計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0.06</c:v>
                </c:pt>
                <c:pt idx="4">
                  <c:v>#N/A</c:v>
                </c:pt>
                <c:pt idx="5">
                  <c:v>0.03</c:v>
                </c:pt>
                <c:pt idx="6">
                  <c:v>#N/A</c:v>
                </c:pt>
                <c:pt idx="7">
                  <c:v>0.11</c:v>
                </c:pt>
                <c:pt idx="8">
                  <c:v>#N/A</c:v>
                </c:pt>
                <c:pt idx="9">
                  <c:v>0.05</c:v>
                </c:pt>
              </c:numCache>
            </c:numRef>
          </c:val>
          <c:extLst>
            <c:ext xmlns:c16="http://schemas.microsoft.com/office/drawing/2014/chart" uri="{C3380CC4-5D6E-409C-BE32-E72D297353CC}">
              <c16:uniqueId val="{00000003-F838-4CD5-9AFA-67EF77525731}"/>
            </c:ext>
          </c:extLst>
        </c:ser>
        <c:ser>
          <c:idx val="4"/>
          <c:order val="4"/>
          <c:tx>
            <c:strRef>
              <c:f>データシート!$A$31</c:f>
              <c:strCache>
                <c:ptCount val="1"/>
                <c:pt idx="0">
                  <c:v>三種町温泉事業特別会計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0.03</c:v>
                </c:pt>
                <c:pt idx="8">
                  <c:v>#N/A</c:v>
                </c:pt>
                <c:pt idx="9">
                  <c:v>0.11</c:v>
                </c:pt>
              </c:numCache>
            </c:numRef>
          </c:val>
          <c:extLst>
            <c:ext xmlns:c16="http://schemas.microsoft.com/office/drawing/2014/chart" uri="{C3380CC4-5D6E-409C-BE32-E72D297353CC}">
              <c16:uniqueId val="{00000004-F838-4CD5-9AFA-67EF77525731}"/>
            </c:ext>
          </c:extLst>
        </c:ser>
        <c:ser>
          <c:idx val="5"/>
          <c:order val="5"/>
          <c:tx>
            <c:strRef>
              <c:f>データシート!$A$32</c:f>
              <c:strCache>
                <c:ptCount val="1"/>
                <c:pt idx="0">
                  <c:v>三種町公共下水道事業特別会計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0.09</c:v>
                </c:pt>
                <c:pt idx="4">
                  <c:v>#N/A</c:v>
                </c:pt>
                <c:pt idx="5">
                  <c:v>0.19</c:v>
                </c:pt>
                <c:pt idx="6">
                  <c:v>#N/A</c:v>
                </c:pt>
                <c:pt idx="7">
                  <c:v>0.17</c:v>
                </c:pt>
                <c:pt idx="8">
                  <c:v>#N/A</c:v>
                </c:pt>
                <c:pt idx="9">
                  <c:v>0.14000000000000001</c:v>
                </c:pt>
              </c:numCache>
            </c:numRef>
          </c:val>
          <c:extLst>
            <c:ext xmlns:c16="http://schemas.microsoft.com/office/drawing/2014/chart" uri="{C3380CC4-5D6E-409C-BE32-E72D297353CC}">
              <c16:uniqueId val="{00000005-F838-4CD5-9AFA-67EF77525731}"/>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c:v>
                </c:pt>
                <c:pt idx="2">
                  <c:v>#N/A</c:v>
                </c:pt>
                <c:pt idx="3">
                  <c:v>0.7</c:v>
                </c:pt>
                <c:pt idx="4">
                  <c:v>#N/A</c:v>
                </c:pt>
                <c:pt idx="5">
                  <c:v>0.91</c:v>
                </c:pt>
                <c:pt idx="6">
                  <c:v>#N/A</c:v>
                </c:pt>
                <c:pt idx="7">
                  <c:v>1.03</c:v>
                </c:pt>
                <c:pt idx="8">
                  <c:v>#N/A</c:v>
                </c:pt>
                <c:pt idx="9">
                  <c:v>0.93</c:v>
                </c:pt>
              </c:numCache>
            </c:numRef>
          </c:val>
          <c:extLst>
            <c:ext xmlns:c16="http://schemas.microsoft.com/office/drawing/2014/chart" uri="{C3380CC4-5D6E-409C-BE32-E72D297353CC}">
              <c16:uniqueId val="{00000006-F838-4CD5-9AFA-67EF77525731}"/>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2.25</c:v>
                </c:pt>
                <c:pt idx="2">
                  <c:v>#N/A</c:v>
                </c:pt>
                <c:pt idx="3">
                  <c:v>1.1000000000000001</c:v>
                </c:pt>
                <c:pt idx="4">
                  <c:v>#N/A</c:v>
                </c:pt>
                <c:pt idx="5">
                  <c:v>0.76</c:v>
                </c:pt>
                <c:pt idx="6">
                  <c:v>#N/A</c:v>
                </c:pt>
                <c:pt idx="7">
                  <c:v>0.14000000000000001</c:v>
                </c:pt>
                <c:pt idx="8">
                  <c:v>#N/A</c:v>
                </c:pt>
                <c:pt idx="9">
                  <c:v>1.1100000000000001</c:v>
                </c:pt>
              </c:numCache>
            </c:numRef>
          </c:val>
          <c:extLst>
            <c:ext xmlns:c16="http://schemas.microsoft.com/office/drawing/2014/chart" uri="{C3380CC4-5D6E-409C-BE32-E72D297353CC}">
              <c16:uniqueId val="{00000007-F838-4CD5-9AFA-67EF77525731}"/>
            </c:ext>
          </c:extLst>
        </c:ser>
        <c:ser>
          <c:idx val="8"/>
          <c:order val="8"/>
          <c:tx>
            <c:strRef>
              <c:f>データシート!$A$35</c:f>
              <c:strCache>
                <c:ptCount val="1"/>
                <c:pt idx="0">
                  <c:v>三種町水道事業会計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2.21</c:v>
                </c:pt>
                <c:pt idx="2">
                  <c:v>#N/A</c:v>
                </c:pt>
                <c:pt idx="3">
                  <c:v>1.93</c:v>
                </c:pt>
                <c:pt idx="4">
                  <c:v>#N/A</c:v>
                </c:pt>
                <c:pt idx="5">
                  <c:v>1.66</c:v>
                </c:pt>
                <c:pt idx="6">
                  <c:v>#N/A</c:v>
                </c:pt>
                <c:pt idx="7">
                  <c:v>1.99</c:v>
                </c:pt>
                <c:pt idx="8">
                  <c:v>#N/A</c:v>
                </c:pt>
                <c:pt idx="9">
                  <c:v>1.64</c:v>
                </c:pt>
              </c:numCache>
            </c:numRef>
          </c:val>
          <c:extLst>
            <c:ext xmlns:c16="http://schemas.microsoft.com/office/drawing/2014/chart" uri="{C3380CC4-5D6E-409C-BE32-E72D297353CC}">
              <c16:uniqueId val="{00000008-F838-4CD5-9AFA-67EF775257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3.1</c:v>
                </c:pt>
                <c:pt idx="2">
                  <c:v>#N/A</c:v>
                </c:pt>
                <c:pt idx="3">
                  <c:v>3.24</c:v>
                </c:pt>
                <c:pt idx="4">
                  <c:v>#N/A</c:v>
                </c:pt>
                <c:pt idx="5">
                  <c:v>3.23</c:v>
                </c:pt>
                <c:pt idx="6">
                  <c:v>#N/A</c:v>
                </c:pt>
                <c:pt idx="7">
                  <c:v>3.79</c:v>
                </c:pt>
                <c:pt idx="8">
                  <c:v>#N/A</c:v>
                </c:pt>
                <c:pt idx="9">
                  <c:v>2.71</c:v>
                </c:pt>
              </c:numCache>
            </c:numRef>
          </c:val>
          <c:extLst>
            <c:ext xmlns:c16="http://schemas.microsoft.com/office/drawing/2014/chart" uri="{C3380CC4-5D6E-409C-BE32-E72D297353CC}">
              <c16:uniqueId val="{00000009-F838-4CD5-9AFA-67EF775257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1134</c:v>
                </c:pt>
                <c:pt idx="5">
                  <c:v>1149</c:v>
                </c:pt>
                <c:pt idx="8">
                  <c:v>1123</c:v>
                </c:pt>
                <c:pt idx="11">
                  <c:v>1182</c:v>
                </c:pt>
                <c:pt idx="14">
                  <c:v>1181</c:v>
                </c:pt>
              </c:numCache>
            </c:numRef>
          </c:val>
          <c:extLst>
            <c:ext xmlns:c16="http://schemas.microsoft.com/office/drawing/2014/chart" uri="{C3380CC4-5D6E-409C-BE32-E72D297353CC}">
              <c16:uniqueId val="{00000000-A8D2-4903-8FC8-E90C014AB2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D2-4903-8FC8-E90C014AB2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c:v>
                </c:pt>
                <c:pt idx="3">
                  <c:v>36</c:v>
                </c:pt>
                <c:pt idx="6">
                  <c:v>30</c:v>
                </c:pt>
                <c:pt idx="9">
                  <c:v>29</c:v>
                </c:pt>
                <c:pt idx="12">
                  <c:v>13</c:v>
                </c:pt>
              </c:numCache>
            </c:numRef>
          </c:val>
          <c:extLst>
            <c:ext xmlns:c16="http://schemas.microsoft.com/office/drawing/2014/chart" uri="{C3380CC4-5D6E-409C-BE32-E72D297353CC}">
              <c16:uniqueId val="{00000002-A8D2-4903-8FC8-E90C014AB2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10</c:v>
                </c:pt>
                <c:pt idx="6">
                  <c:v>9</c:v>
                </c:pt>
                <c:pt idx="9">
                  <c:v>8</c:v>
                </c:pt>
                <c:pt idx="12">
                  <c:v>5</c:v>
                </c:pt>
              </c:numCache>
            </c:numRef>
          </c:val>
          <c:extLst>
            <c:ext xmlns:c16="http://schemas.microsoft.com/office/drawing/2014/chart" uri="{C3380CC4-5D6E-409C-BE32-E72D297353CC}">
              <c16:uniqueId val="{00000003-A8D2-4903-8FC8-E90C014AB2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408</c:v>
                </c:pt>
                <c:pt idx="3">
                  <c:v>411</c:v>
                </c:pt>
                <c:pt idx="6">
                  <c:v>453</c:v>
                </c:pt>
                <c:pt idx="9">
                  <c:v>454</c:v>
                </c:pt>
                <c:pt idx="12">
                  <c:v>465</c:v>
                </c:pt>
              </c:numCache>
            </c:numRef>
          </c:val>
          <c:extLst>
            <c:ext xmlns:c16="http://schemas.microsoft.com/office/drawing/2014/chart" uri="{C3380CC4-5D6E-409C-BE32-E72D297353CC}">
              <c16:uniqueId val="{00000004-A8D2-4903-8FC8-E90C014AB2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D2-4903-8FC8-E90C014AB2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D2-4903-8FC8-E90C014AB2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1363</c:v>
                </c:pt>
                <c:pt idx="3">
                  <c:v>1290</c:v>
                </c:pt>
                <c:pt idx="6">
                  <c:v>1163</c:v>
                </c:pt>
                <c:pt idx="9">
                  <c:v>1168</c:v>
                </c:pt>
                <c:pt idx="12">
                  <c:v>1137</c:v>
                </c:pt>
              </c:numCache>
            </c:numRef>
          </c:val>
          <c:extLst>
            <c:ext xmlns:c16="http://schemas.microsoft.com/office/drawing/2014/chart" uri="{C3380CC4-5D6E-409C-BE32-E72D297353CC}">
              <c16:uniqueId val="{00000007-A8D2-4903-8FC8-E90C014AB2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687</c:v>
                </c:pt>
                <c:pt idx="2">
                  <c:v>#N/A</c:v>
                </c:pt>
                <c:pt idx="3">
                  <c:v>#N/A</c:v>
                </c:pt>
                <c:pt idx="4">
                  <c:v>598</c:v>
                </c:pt>
                <c:pt idx="5">
                  <c:v>#N/A</c:v>
                </c:pt>
                <c:pt idx="6">
                  <c:v>#N/A</c:v>
                </c:pt>
                <c:pt idx="7">
                  <c:v>532</c:v>
                </c:pt>
                <c:pt idx="8">
                  <c:v>#N/A</c:v>
                </c:pt>
                <c:pt idx="9">
                  <c:v>#N/A</c:v>
                </c:pt>
                <c:pt idx="10">
                  <c:v>477</c:v>
                </c:pt>
                <c:pt idx="11">
                  <c:v>#N/A</c:v>
                </c:pt>
                <c:pt idx="12">
                  <c:v>#N/A</c:v>
                </c:pt>
                <c:pt idx="13">
                  <c:v>439</c:v>
                </c:pt>
                <c:pt idx="14">
                  <c:v>#N/A</c:v>
                </c:pt>
              </c:numCache>
            </c:numRef>
          </c:val>
          <c:smooth val="0"/>
          <c:extLst>
            <c:ext xmlns:c16="http://schemas.microsoft.com/office/drawing/2014/chart" uri="{C3380CC4-5D6E-409C-BE32-E72D297353CC}">
              <c16:uniqueId val="{00000008-A8D2-4903-8FC8-E90C014AB2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12271</c:v>
                </c:pt>
                <c:pt idx="5">
                  <c:v>12220</c:v>
                </c:pt>
                <c:pt idx="8">
                  <c:v>11932</c:v>
                </c:pt>
                <c:pt idx="11">
                  <c:v>11779</c:v>
                </c:pt>
                <c:pt idx="14">
                  <c:v>11668</c:v>
                </c:pt>
              </c:numCache>
            </c:numRef>
          </c:val>
          <c:extLst>
            <c:ext xmlns:c16="http://schemas.microsoft.com/office/drawing/2014/chart" uri="{C3380CC4-5D6E-409C-BE32-E72D297353CC}">
              <c16:uniqueId val="{00000000-9B15-4F5C-99D3-22807B1B94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619</c:v>
                </c:pt>
                <c:pt idx="5">
                  <c:v>548</c:v>
                </c:pt>
                <c:pt idx="8">
                  <c:v>456</c:v>
                </c:pt>
                <c:pt idx="11">
                  <c:v>429</c:v>
                </c:pt>
                <c:pt idx="14">
                  <c:v>410</c:v>
                </c:pt>
              </c:numCache>
            </c:numRef>
          </c:val>
          <c:extLst>
            <c:ext xmlns:c16="http://schemas.microsoft.com/office/drawing/2014/chart" uri="{C3380CC4-5D6E-409C-BE32-E72D297353CC}">
              <c16:uniqueId val="{00000001-9B15-4F5C-99D3-22807B1B94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3304</c:v>
                </c:pt>
                <c:pt idx="5">
                  <c:v>3483</c:v>
                </c:pt>
                <c:pt idx="8">
                  <c:v>4094</c:v>
                </c:pt>
                <c:pt idx="11">
                  <c:v>4196</c:v>
                </c:pt>
                <c:pt idx="14">
                  <c:v>4548</c:v>
                </c:pt>
              </c:numCache>
            </c:numRef>
          </c:val>
          <c:extLst>
            <c:ext xmlns:c16="http://schemas.microsoft.com/office/drawing/2014/chart" uri="{C3380CC4-5D6E-409C-BE32-E72D297353CC}">
              <c16:uniqueId val="{00000002-9B15-4F5C-99D3-22807B1B94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3-9B15-4F5C-99D3-22807B1B94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15-4F5C-99D3-22807B1B94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15-4F5C-99D3-22807B1B94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1509</c:v>
                </c:pt>
                <c:pt idx="3">
                  <c:v>1344</c:v>
                </c:pt>
                <c:pt idx="6">
                  <c:v>1234</c:v>
                </c:pt>
                <c:pt idx="9">
                  <c:v>1178</c:v>
                </c:pt>
                <c:pt idx="12">
                  <c:v>1147</c:v>
                </c:pt>
              </c:numCache>
            </c:numRef>
          </c:val>
          <c:extLst>
            <c:ext xmlns:c16="http://schemas.microsoft.com/office/drawing/2014/chart" uri="{C3380CC4-5D6E-409C-BE32-E72D297353CC}">
              <c16:uniqueId val="{00000006-9B15-4F5C-99D3-22807B1B94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47</c:v>
                </c:pt>
                <c:pt idx="3">
                  <c:v>37</c:v>
                </c:pt>
                <c:pt idx="6">
                  <c:v>28</c:v>
                </c:pt>
                <c:pt idx="9">
                  <c:v>19</c:v>
                </c:pt>
                <c:pt idx="12">
                  <c:v>13</c:v>
                </c:pt>
              </c:numCache>
            </c:numRef>
          </c:val>
          <c:extLst>
            <c:ext xmlns:c16="http://schemas.microsoft.com/office/drawing/2014/chart" uri="{C3380CC4-5D6E-409C-BE32-E72D297353CC}">
              <c16:uniqueId val="{00000007-9B15-4F5C-99D3-22807B1B94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5867</c:v>
                </c:pt>
                <c:pt idx="3">
                  <c:v>5724</c:v>
                </c:pt>
                <c:pt idx="6">
                  <c:v>5545</c:v>
                </c:pt>
                <c:pt idx="9">
                  <c:v>5449</c:v>
                </c:pt>
                <c:pt idx="12">
                  <c:v>5271</c:v>
                </c:pt>
              </c:numCache>
            </c:numRef>
          </c:val>
          <c:extLst>
            <c:ext xmlns:c16="http://schemas.microsoft.com/office/drawing/2014/chart" uri="{C3380CC4-5D6E-409C-BE32-E72D297353CC}">
              <c16:uniqueId val="{00000008-9B15-4F5C-99D3-22807B1B94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116</c:v>
                </c:pt>
                <c:pt idx="3">
                  <c:v>85</c:v>
                </c:pt>
                <c:pt idx="6">
                  <c:v>58</c:v>
                </c:pt>
                <c:pt idx="9">
                  <c:v>31</c:v>
                </c:pt>
                <c:pt idx="12">
                  <c:v>20</c:v>
                </c:pt>
              </c:numCache>
            </c:numRef>
          </c:val>
          <c:extLst>
            <c:ext xmlns:c16="http://schemas.microsoft.com/office/drawing/2014/chart" uri="{C3380CC4-5D6E-409C-BE32-E72D297353CC}">
              <c16:uniqueId val="{00000009-9B15-4F5C-99D3-22807B1B94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10699</c:v>
                </c:pt>
                <c:pt idx="3">
                  <c:v>10442</c:v>
                </c:pt>
                <c:pt idx="6">
                  <c:v>10457</c:v>
                </c:pt>
                <c:pt idx="9">
                  <c:v>10543</c:v>
                </c:pt>
                <c:pt idx="12">
                  <c:v>10319</c:v>
                </c:pt>
              </c:numCache>
            </c:numRef>
          </c:val>
          <c:extLst>
            <c:ext xmlns:c16="http://schemas.microsoft.com/office/drawing/2014/chart" uri="{C3380CC4-5D6E-409C-BE32-E72D297353CC}">
              <c16:uniqueId val="{0000000A-9B15-4F5C-99D3-22807B1B94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2047</c:v>
                </c:pt>
                <c:pt idx="2">
                  <c:v>#N/A</c:v>
                </c:pt>
                <c:pt idx="3">
                  <c:v>#N/A</c:v>
                </c:pt>
                <c:pt idx="4">
                  <c:v>1380</c:v>
                </c:pt>
                <c:pt idx="5">
                  <c:v>#N/A</c:v>
                </c:pt>
                <c:pt idx="6">
                  <c:v>#N/A</c:v>
                </c:pt>
                <c:pt idx="7">
                  <c:v>840</c:v>
                </c:pt>
                <c:pt idx="8">
                  <c:v>#N/A</c:v>
                </c:pt>
                <c:pt idx="9">
                  <c:v>#N/A</c:v>
                </c:pt>
                <c:pt idx="10">
                  <c:v>816</c:v>
                </c:pt>
                <c:pt idx="11">
                  <c:v>#N/A</c:v>
                </c:pt>
                <c:pt idx="12">
                  <c:v>#N/A</c:v>
                </c:pt>
                <c:pt idx="13">
                  <c:v>145</c:v>
                </c:pt>
                <c:pt idx="14">
                  <c:v>#N/A</c:v>
                </c:pt>
              </c:numCache>
            </c:numRef>
          </c:val>
          <c:smooth val="0"/>
          <c:extLst>
            <c:ext xmlns:c16="http://schemas.microsoft.com/office/drawing/2014/chart" uri="{C3380CC4-5D6E-409C-BE32-E72D297353CC}">
              <c16:uniqueId val="{0000000B-9B15-4F5C-99D3-22807B1B94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3447</c:v>
                </c:pt>
                <c:pt idx="1">
                  <c:v>3505</c:v>
                </c:pt>
                <c:pt idx="2">
                  <c:v>3696</c:v>
                </c:pt>
              </c:numCache>
            </c:numRef>
          </c:val>
          <c:extLst>
            <c:ext xmlns:c16="http://schemas.microsoft.com/office/drawing/2014/chart" uri="{C3380CC4-5D6E-409C-BE32-E72D297353CC}">
              <c16:uniqueId val="{00000000-0F49-4A10-B8BE-DA3934ACAC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445</c:v>
                </c:pt>
                <c:pt idx="1">
                  <c:v>505</c:v>
                </c:pt>
                <c:pt idx="2">
                  <c:v>586</c:v>
                </c:pt>
              </c:numCache>
            </c:numRef>
          </c:val>
          <c:extLst>
            <c:ext xmlns:c16="http://schemas.microsoft.com/office/drawing/2014/chart" uri="{C3380CC4-5D6E-409C-BE32-E72D297353CC}">
              <c16:uniqueId val="{00000001-0F49-4A10-B8BE-DA3934ACAC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1264</c:v>
                </c:pt>
                <c:pt idx="1">
                  <c:v>1342</c:v>
                </c:pt>
                <c:pt idx="2">
                  <c:v>1412</c:v>
                </c:pt>
              </c:numCache>
            </c:numRef>
          </c:val>
          <c:extLst>
            <c:ext xmlns:c16="http://schemas.microsoft.com/office/drawing/2014/chart" uri="{C3380CC4-5D6E-409C-BE32-E72D297353CC}">
              <c16:uniqueId val="{00000002-0F49-4A10-B8BE-DA3934ACAC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{938DF652-778A-4006-A53D-031732C9FF4B}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3DB-4656-ABF6-1334860BD3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{A8AFF9EC-08D1-458D-A399-3D6ACC6E3C02}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DB-4656-ABF6-1334860BD3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{31E3A658-7E07-46B4-8739-30D7EFBE45EB}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DB-4656-ABF6-1334860BD3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{5D0A60FC-5F98-4268-99F6-4D75D676C440}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DB-4656-ABF6-1334860BD3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{2A589E3E-C15A-48A0-B665-3B06C387BD9F}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DB-4656-ABF6-1334860BD3C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{EB5EC2FB-1AD7-4B29-A6C4-FA175891E934}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3DB-4656-ABF6-1334860BD3C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{134DFB3A-53EB-435C-9C27-09C9E1E7A216}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3DB-4656-ABF6-1334860BD3C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{71F7F157-B82A-4E65-8D3F-462EDCDE301B}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3DB-4656-ABF6-1334860BD3C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{BFDD3642-DB9A-432B-8052-8B37AD847373}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3DB-4656-ABF6-1334860BD3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57.7</c:v>
                </c:pt>
                <c:pt idx="24">
                  <c:v>57.5</c:v>
                </c:pt>
              </c:numCache>
            </c:numRef>
          </c:xVal>
          <c:yVal>
            <c:numRef>
              <c:f>公会計指標分析・財政指標組合せ分析表!$BP$51:$DC$51</c:f>
              <c:numCache>
                <c:formatCode>#,##0.0;"▲ "#,##0.0</c:formatCode>
                <c:ptCount val="40"/>
                <c:pt idx="16">
                  <c:v>13.4</c:v>
                </c:pt>
                <c:pt idx="24">
                  <c:v>13.4</c:v>
                </c:pt>
              </c:numCache>
            </c:numRef>
          </c:yVal>
          <c:smooth val="0"/>
          <c:extLst>
            <c:ext xmlns:c16="http://schemas.microsoft.com/office/drawing/2014/chart" uri="{C3380CC4-5D6E-409C-BE32-E72D297353CC}">
              <c16:uniqueId val="{00000009-C3DB-4656-ABF6-1334860BD3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{658BC37E-AB3E-4017-8CA5-D9199EDC7DCD}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3DB-4656-ABF6-1334860BD3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{4E462CA4-69DD-4E61-BB96-EBD098C1599B}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DB-4656-ABF6-1334860BD3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{E9336A05-9D99-4496-9825-1EF1EDD09C07}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DB-4656-ABF6-1334860BD3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{92D24CEA-8AD5-4525-8252-952CF9D91A79}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DB-4656-ABF6-1334860BD3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{06FFDD68-8974-4B67-A910-0A9F341170D2}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DB-4656-ABF6-1334860BD3C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{569C9357-93FC-42F8-A93C-7582420FF5D5}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3DB-4656-ABF6-1334860BD3CB}"/>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{763F1027-45BC-4AC3-AA13-D03803E58C32}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3DB-4656-ABF6-1334860BD3C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{9B02B8E9-AFDA-475F-A728-16E1DF3DEAD1}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3DB-4656-ABF6-1334860BD3C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{3900C621-9EBB-4DDF-A8F9-92DFD68D04FF}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3DB-4656-ABF6-1334860BD3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numCache>
            </c:numRef>
          </c:xVal>
          <c:yVal>
            <c:numRef>
              <c:f>公会計指標分析・財政指標組合せ分析表!$BP$55:$DC$55</c:f>
              <c:numCache>
                <c:formatCode>#,##0.0;"▲ "#,##0.0</c:formatCode>
                <c:ptCount val="40"/>
                <c:pt idx="16">
                  <c:v>37.200000000000003</c:v>
                </c:pt>
                <c:pt idx="24">
                  <c:v>24</c:v>
                </c:pt>
              </c:numCache>
            </c:numRef>
          </c:yVal>
          <c:smooth val="0"/>
          <c:extLst>
            <c:ext xmlns:c16="http://schemas.microsoft.com/office/drawing/2014/chart" uri="{C3380CC4-5D6E-409C-BE32-E72D297353CC}">
              <c16:uniqueId val="{00000013-C3DB-4656-ABF6-1334860BD3CB}"/>
            </c:ext>
          </c:extLst>
        </c:ser>
        <c:dLbls>
          <c:showLegendKey val="0"/>
          <c:showVal val="1"/>
          <c:showCatName val="0"/>
          <c:showSerName val="0"/>
          <c:showPercent val="0"/>
          <c:showBubbleSize val="0"/>
        </c:dLbls>
        <c:axId val="46179840"/>
        <c:axId val="46181760"/>
      </c:scatterChart>
      <c:valAx>
        <c:axId val="46179840"/>
        <c:scaling>
          <c:orientation val="minMax"/>
          <c:max val="57.9"/>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{B67DA1B5-0F4B-4DDB-877C-F91095C0C495}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95E-4C92-9E68-DB1E42BDD4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{741ED6BC-A97F-46A4-A205-9A3AE8114DCD}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5E-4C92-9E68-DB1E42BDD4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{2F905583-C727-482B-94D4-3791F9FC834F}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5E-4C92-9E68-DB1E42BDD4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{3041FEBD-E0B1-414E-8854-B31A921B491C}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5E-4C92-9E68-DB1E42BDD4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{0B62F44F-CC98-44E7-9B6D-568AD1704DFE}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5E-4C92-9E68-DB1E42BDD4B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{A2A2EA51-ED32-4DCA-86FB-65257FA9D85C}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95E-4C92-9E68-DB1E42BDD4B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{5A0D8A62-BC77-4210-AA5D-F67C022195E7}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95E-4C92-9E68-DB1E42BDD4B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{96A6FFF9-115A-425F-BAA4-8006BA67EFD6}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95E-4C92-9E68-DB1E42BDD4B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{AD68A12E-1D43-4021-A9D8-ED71B54B3D43}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95E-4C92-9E68-DB1E42BDD4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11.5</c:v>
                </c:pt>
                <c:pt idx="16">
                  <c:v>9.6999999999999993</c:v>
                </c:pt>
                <c:pt idx="24">
                  <c:v>8.6999999999999993</c:v>
                </c:pt>
                <c:pt idx="32">
                  <c:v>7.9</c:v>
                </c:pt>
              </c:numCache>
            </c:numRef>
          </c:xVal>
          <c:yVal>
            <c:numRef>
              <c:f>公会計指標分析・財政指標組合せ分析表!$BP$73:$DC$73</c:f>
              <c:numCache>
                <c:formatCode>#,##0.0;"▲ "#,##0.0</c:formatCode>
                <c:ptCount val="40"/>
                <c:pt idx="0">
                  <c:v>32.799999999999997</c:v>
                </c:pt>
                <c:pt idx="8">
                  <c:v>22.6</c:v>
                </c:pt>
                <c:pt idx="16">
                  <c:v>13.4</c:v>
                </c:pt>
                <c:pt idx="24">
                  <c:v>13.4</c:v>
                </c:pt>
                <c:pt idx="32">
                  <c:v>2.4</c:v>
                </c:pt>
              </c:numCache>
            </c:numRef>
          </c:yVal>
          <c:smooth val="0"/>
          <c:extLst>
            <c:ext xmlns:c16="http://schemas.microsoft.com/office/drawing/2014/chart" uri="{C3380CC4-5D6E-409C-BE32-E72D297353CC}">
              <c16:uniqueId val="{00000009-B95E-4C92-9E68-DB1E42BDD4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{DDE73D34-9039-432A-9CFD-CEEE778213A0}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95E-4C92-9E68-DB1E42BDD4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{A6684324-02A1-4214-8328-559537920DA6}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5E-4C92-9E68-DB1E42BDD4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{3B20C9F9-29BB-492C-B931-AD0FCEBDD532}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5E-4C92-9E68-DB1E42BDD4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{53989FDF-68CA-4B4A-9AE1-31AB2360D5F0}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5E-4C92-9E68-DB1E42BDD4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{36600713-CC40-4D09-AD83-5FC92DC921C2}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5E-4C92-9E68-DB1E42BDD4B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{DE71FB00-504E-4C28-A4EC-4889FD69A953}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95E-4C92-9E68-DB1E42BDD4B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{BEE6F7EA-FE9C-4B4A-A646-82637DA8DB5A}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95E-4C92-9E68-DB1E42BDD4B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{094285D4-ED5E-4882-B717-69FDEC98790E}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95E-4C92-9E68-DB1E42BDD4B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{36F5732A-2AB6-44CB-AF6F-4F3419F06EB0}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95E-4C92-9E68-DB1E42BDD4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B95E-4C92-9E68-DB1E42BDD4BC}"/>
            </c:ext>
          </c:extLst>
        </c:ser>
        <c:dLbls>
          <c:showLegendKey val="0"/>
          <c:showVal val="1"/>
          <c:showCatName val="0"/>
          <c:showSerName val="0"/>
          <c:showPercent val="0"/>
          <c:showBubbleSize val="0"/>
        </c:dLbls>
        <c:axId val="84219776"/>
        <c:axId val="84234240"/>
      </c:scatterChart>
      <c:valAx>
        <c:axId val="84219776"/>
        <c:scaling>
          <c:orientation val="minMax"/>
          <c:max val="14"/>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償還のピーク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合併前の大型事業に係る償還が終了したこと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や公債費の抑制などにより、減少傾向にある。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施設の老朽化による大規模改修等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り組む必要があるものの、三種町公共施設総合管理計画に基づく施設の統廃合を計画的に進めることで内部コストを抑制し、地方債の年間発行額の抑制する。また、地方債を発行する場合も交付税措置の有利なものを活用し、実質公債費比率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三種町行財政改革に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、公債費縮減による財政の健全化及び職員の定員管理適正化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職員数の減、退職手当負担見込額の減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、財政調整基金等の積み増し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充当可能財源等の増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を図り、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施設の老朽化等に伴う改修のため財政調整基金等の取崩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が必要になってくるものと考えており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、新たな財源が必要となる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については、計画的に地方債を発行して実施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、将来世代への負担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の適正化及び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秋田県三種町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全体としては、基金残高の確保に向けて、三種町行財政改革大綱に基づき、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人件費や公債費の抑制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収納対策の強化などを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行ってきたため、増加傾向にある。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財政調整基金及び減債基金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今後、合併算定替え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の段階的縮減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り普通交付税が減少し、また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の改修等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による普通建設費の増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年度からの会計年度任用職員制度による人件費の増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財源不足が見込まれ、残高を維持していくことは難しいと考えている。そのため、第２期行財政改革大綱（</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）に基づく簡素で効率的・効果的な行政運営を行い、基金残高の確保を図っていく。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a:effectLst/>
              <a:latin typeface="ＭＳ Ｐゴシック" panose="020B0600070205080204" pitchFamily="50" charset="-128"/>
              <a:ea typeface="ＭＳ Ｐゴシック" panose="020B0600070205080204" pitchFamily="50" charset="-128"/>
            </a:rPr>
            <a:t>合併に伴う町民の一体感の醸成及び地域振興を図るため、三種町合併振興基金を設置している。また、三種町のまちづくりに対する寄附金を広く募り、その寄附金を財源として、多様な人々の参加とその思いを具体化することにより、個性あふれるふるさとづくりのため、三種町ふるさと元気づくり基金を設置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合併振興基金は、基金積立上限額が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百万円とされているが、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百万円を目標額として積み立てており、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ふるさと元気づくり基金は、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年度末の基金残高と同程度の取り崩し（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年度に寄付された額（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合併振興基金は、今後も目標値までの積み立てを行い、必要な場合には取り崩すこととする。また、ふるさと元気づくり基金については、設置目的に則った活用を図る。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財政調整基金残高は、合併後の行財政改革により人件費や公債費の抑制、収納対策の強化など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により計画的に積み立てしてきており、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今後は、合併算定替えの段階的縮減によ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り普通交付税が減少し、また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、老朽化施設の改修等による普通建設費の増や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年度からの会計年度任用職員制度による人件費の増等により、基金の取り崩しが必要になってくると考えられる。そのため、第２期行財政改革大綱（</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）に基づく簡素で効率的・効果的な行政運営を行い、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基金残高の確保を図っていく。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基金の積立は、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財政調整基金を取り崩す必要のない年度に限り、その年度の合併特例債の借入額の交付税非算入額（当該借り入れ額の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）を積み立てる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ことを積立方針としており、当該方針に基づき、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131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百万円増）となった。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地方債の償還に充てるため、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上記積立方針により、積み立てを行っていく。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取り崩す場合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は、積み立ての際に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対象とした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償還に充てるために、元利償還額の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相当額を取り崩す。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17,084
17,025
247.98
10,431,421
10,211,868
191,670
6,981,136
10,318,678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よりやや高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道路、橋りょう等は計画的な町道の新設・整備に努め、順次整備を進めてきたが、児童館、公営住宅、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等の老朽化が著しくなって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いることが要因といえる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今後、三種町公共施設等総合管理計画の基本方針に基づき、公共施設等の総合的かつ計画的な管理を推進し、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財政負担の平準化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6" name="直線コネクタ 65"/>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67" name="有形固定資産減価償却率最小値テキスト"/>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68" name="直線コネクタ 67"/>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1" name="有形固定資産減価償却率平均値テキスト"/>
        <xdr:cNvSpPr txBox="1"/>
      </xdr:nvSpPr>
      <xdr:spPr>
        <a:xfrm>
          <a:off x="4813300" y="5620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2" name="フローチャート: 判断 71"/>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3" name="フローチャート: 判断 72"/>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4" name="フローチャート: 判断 73"/>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32506</xdr:rowOff>
    </xdr:from>
    <xdr:to>
      <xdr:col>19</xdr:col>
      <xdr:colOff>187325</xdr:colOff>
      <xdr:row>29</xdr:row>
      <xdr:rowOff>134106</xdr:rowOff>
    </xdr:to>
    <xdr:sp macro="" textlink="">
      <xdr:nvSpPr>
        <xdr:cNvPr id="80" name="楕円 79"/>
        <xdr:cNvSpPr/>
      </xdr:nvSpPr>
      <xdr:spPr>
        <a:xfrm>
          <a:off x="4000500" y="57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11944</xdr:rowOff>
    </xdr:from>
    <xdr:to>
      <xdr:col>15</xdr:col>
      <xdr:colOff>187325</xdr:colOff>
      <xdr:row>29</xdr:row>
      <xdr:rowOff>113544</xdr:rowOff>
    </xdr:to>
    <xdr:sp macro="" textlink="">
      <xdr:nvSpPr>
        <xdr:cNvPr id="81" name="楕円 80"/>
        <xdr:cNvSpPr/>
      </xdr:nvSpPr>
      <xdr:spPr>
        <a:xfrm>
          <a:off x="3238500" y="57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62744</xdr:rowOff>
    </xdr:from>
    <xdr:to>
      <xdr:col>19</xdr:col>
      <xdr:colOff>136525</xdr:colOff>
      <xdr:row>29</xdr:row>
      <xdr:rowOff>83306</xdr:rowOff>
    </xdr:to>
    <xdr:cxnSp macro="">
      <xdr:nvCxnSpPr>
        <xdr:cNvPr id="82" name="直線コネクタ 81"/>
        <xdr:cNvCxnSpPr/>
      </xdr:nvCxnSpPr>
      <xdr:spPr>
        <a:xfrm>
          <a:off x="3289300" y="5806319"/>
          <a:ext cx="762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97716</xdr:rowOff>
    </xdr:from>
    <xdr:ext cx="405111" cy="259045"/>
    <xdr:sp macro="" textlink="">
      <xdr:nvSpPr>
        <xdr:cNvPr id="83" name="n_1aveValue有形固定資産減価償却率"/>
        <xdr:cNvSpPr txBox="1"/>
      </xdr:nvSpPr>
      <xdr:spPr>
        <a:xfrm>
          <a:off x="38360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84" name="n_2aveValue有形固定資産減価償却率"/>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150633</xdr:rowOff>
    </xdr:from>
    <xdr:ext cx="405111" cy="259045"/>
    <xdr:sp macro="" textlink="">
      <xdr:nvSpPr>
        <xdr:cNvPr id="85" name="n_1mainValue有形固定資産減価償却率"/>
        <xdr:cNvSpPr txBox="1"/>
      </xdr:nvSpPr>
      <xdr:spPr>
        <a:xfrm>
          <a:off x="3836044" y="555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130071</xdr:rowOff>
    </xdr:from>
    <xdr:ext cx="405111" cy="259045"/>
    <xdr:sp macro="" textlink="">
      <xdr:nvSpPr>
        <xdr:cNvPr id="86" name="n_2mainValue有形固定資産減価償却率"/>
        <xdr:cNvSpPr txBox="1"/>
      </xdr:nvSpPr>
      <xdr:spPr>
        <a:xfrm>
          <a:off x="3086744" y="5530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債務償還可能年数は、類似団体平均より低くなっている。地方債残高等の将来負担額が類似団体平均より少ない事が要因と考えられる。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今後、公共施設等総合管理計画に基づく施設整備及び老朽化対策をすることで将来負担額が増加する見通しであるが、交付税措置率の高い地方債を財源とするなどし、比率の上昇を抑える。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5" name="直線コネクタ 114"/>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6"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7" name="直線コネクタ 116"/>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8"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9" name="直線コネクタ 118"/>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20" name="債務償還可能年数平均値テキスト"/>
        <xdr:cNvSpPr txBox="1"/>
      </xdr:nvSpPr>
      <xdr:spPr>
        <a:xfrm>
          <a:off x="14846300" y="5917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1" name="フローチャート: 判断 120"/>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27164</xdr:rowOff>
    </xdr:from>
    <xdr:to>
      <xdr:col>76</xdr:col>
      <xdr:colOff>73025</xdr:colOff>
      <xdr:row>31</xdr:row>
      <xdr:rowOff>128764</xdr:rowOff>
    </xdr:to>
    <xdr:sp macro="" textlink="">
      <xdr:nvSpPr>
        <xdr:cNvPr id="127" name="楕円 126"/>
        <xdr:cNvSpPr/>
      </xdr:nvSpPr>
      <xdr:spPr>
        <a:xfrm>
          <a:off x="14744700" y="61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5591</xdr:rowOff>
    </xdr:from>
    <xdr:ext cx="340478" cy="259045"/>
    <xdr:sp macro="" textlink="">
      <xdr:nvSpPr>
        <xdr:cNvPr id="128" name="債務償還可能年数該当値テキスト"/>
        <xdr:cNvSpPr txBox="1"/>
      </xdr:nvSpPr>
      <xdr:spPr>
        <a:xfrm>
          <a:off x="14846300" y="609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17,084
17,025
247.98
10,431,421
10,211,868
191,670
6,981,136
10,318,678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109220</xdr:rowOff>
    </xdr:from>
    <xdr:to>
      <xdr:col>20</xdr:col>
      <xdr:colOff>38100</xdr:colOff>
      <xdr:row>37</xdr:row>
      <xdr:rowOff>39370</xdr:rowOff>
    </xdr:to>
    <xdr:sp macro="" textlink="">
      <xdr:nvSpPr>
        <xdr:cNvPr id="70" name="楕円 69"/>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71" name="楕円 70"/>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160020</xdr:rowOff>
    </xdr:from>
    <xdr:to>
      <xdr:col>19</xdr:col>
      <xdr:colOff>177800</xdr:colOff>
      <xdr:row>37</xdr:row>
      <xdr:rowOff>53340</xdr:rowOff>
    </xdr:to>
    <xdr:cxnSp macro="">
      <xdr:nvCxnSpPr>
        <xdr:cNvPr id="72" name="直線コネクタ 71"/>
        <xdr:cNvCxnSpPr/>
      </xdr:nvCxnSpPr>
      <xdr:spPr>
        <a:xfrm flipV="1">
          <a:off x="2908300" y="63322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73"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4" name="n_2aveValue【道路】&#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30497</xdr:rowOff>
    </xdr:from>
    <xdr:ext cx="405111" cy="259045"/>
    <xdr:sp macro="" textlink="">
      <xdr:nvSpPr>
        <xdr:cNvPr id="75" name="n_1mainValue【道路】&#10;有形固定資産減価償却率"/>
        <xdr:cNvSpPr txBox="1"/>
      </xdr:nvSpPr>
      <xdr:spPr>
        <a:xfrm>
          <a:off x="35820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76" name="n_2mainValue【道路】&#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87" name="テキスト ボックス 86"/>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88" name="直線コネクタ 87"/>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89" name="テキスト ボックス 88"/>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1" name="テキスト ボックス 90"/>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2" name="直線コネクタ 91"/>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3" name="テキスト ボックス 92"/>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6" name="直線コネクタ 95"/>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7" name="テキスト ボックス 96"/>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9" name="テキスト ボックス 9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0" name="直線コネクタ 99"/>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1" name="テキスト ボックス 100"/>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5" name="直線コネクタ 104"/>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6" name="【道路】&#10;一人当たり延長最小値テキスト"/>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07" name="直線コネクタ 106"/>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08" name="【道路】&#10;一人当たり延長最大値テキスト"/>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09" name="直線コネクタ 108"/>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115270</xdr:rowOff>
    </xdr:from>
    <xdr:ext cx="534377" cy="259045"/>
    <xdr:sp macro="" textlink="">
      <xdr:nvSpPr>
        <xdr:cNvPr id="110" name="【道路】&#10;一人当たり延長平均値テキスト"/>
        <xdr:cNvSpPr txBox="1"/>
      </xdr:nvSpPr>
      <xdr:spPr>
        <a:xfrm>
          <a:off x="10515600" y="6630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1" name="フローチャート: 判断 110"/>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2" name="フローチャート: 判断 111"/>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3" name="フローチャート: 判断 112"/>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56090</xdr:rowOff>
    </xdr:from>
    <xdr:to>
      <xdr:col>50</xdr:col>
      <xdr:colOff>165100</xdr:colOff>
      <xdr:row>41</xdr:row>
      <xdr:rowOff>157690</xdr:rowOff>
    </xdr:to>
    <xdr:sp macro="" textlink="">
      <xdr:nvSpPr>
        <xdr:cNvPr id="119" name="楕円 118"/>
        <xdr:cNvSpPr/>
      </xdr:nvSpPr>
      <xdr:spPr>
        <a:xfrm>
          <a:off x="9588500" y="70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72263</xdr:rowOff>
    </xdr:from>
    <xdr:to>
      <xdr:col>46</xdr:col>
      <xdr:colOff>38100</xdr:colOff>
      <xdr:row>42</xdr:row>
      <xdr:rowOff>2413</xdr:rowOff>
    </xdr:to>
    <xdr:sp macro="" textlink="">
      <xdr:nvSpPr>
        <xdr:cNvPr id="120" name="楕円 119"/>
        <xdr:cNvSpPr/>
      </xdr:nvSpPr>
      <xdr:spPr>
        <a:xfrm>
          <a:off x="8699500" y="710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106890</xdr:rowOff>
    </xdr:from>
    <xdr:to>
      <xdr:col>50</xdr:col>
      <xdr:colOff>114300</xdr:colOff>
      <xdr:row>41</xdr:row>
      <xdr:rowOff>123063</xdr:rowOff>
    </xdr:to>
    <xdr:cxnSp macro="">
      <xdr:nvCxnSpPr>
        <xdr:cNvPr id="121" name="直線コネクタ 120"/>
        <xdr:cNvCxnSpPr/>
      </xdr:nvCxnSpPr>
      <xdr:spPr>
        <a:xfrm flipV="1">
          <a:off x="8750300" y="7136340"/>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3909</xdr:rowOff>
    </xdr:from>
    <xdr:ext cx="534377" cy="259045"/>
    <xdr:sp macro="" textlink="">
      <xdr:nvSpPr>
        <xdr:cNvPr id="122" name="n_1aveValue【道路】&#10;一人当たり延長"/>
        <xdr:cNvSpPr txBox="1"/>
      </xdr:nvSpPr>
      <xdr:spPr>
        <a:xfrm>
          <a:off x="9359411" y="65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23" name="n_2aveValue【道路】&#10;一人当たり延長"/>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148817</xdr:rowOff>
    </xdr:from>
    <xdr:ext cx="534377" cy="259045"/>
    <xdr:sp macro="" textlink="">
      <xdr:nvSpPr>
        <xdr:cNvPr id="124" name="n_1mainValue【道路】&#10;一人当たり延長"/>
        <xdr:cNvSpPr txBox="1"/>
      </xdr:nvSpPr>
      <xdr:spPr>
        <a:xfrm>
          <a:off x="9359411" y="71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164990</xdr:rowOff>
    </xdr:from>
    <xdr:ext cx="534377" cy="259045"/>
    <xdr:sp macro="" textlink="">
      <xdr:nvSpPr>
        <xdr:cNvPr id="125" name="n_2mainValue【道路】&#10;一人当たり延長"/>
        <xdr:cNvSpPr txBox="1"/>
      </xdr:nvSpPr>
      <xdr:spPr>
        <a:xfrm>
          <a:off x="8483111" y="71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7" name="直線コネクタ 13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8" name="テキスト ボックス 13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1" name="直線コネクタ 14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2" name="テキスト ボックス 14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46" name="直線コネクタ 145"/>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7"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8" name="直線コネクタ 14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9"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0" name="直線コネクタ 149"/>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1" name="【橋りょう・トンネ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2" name="フローチャート: 判断 151"/>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3" name="フローチャート: 判断 152"/>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54" name="フローチャート: 判断 153"/>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126365</xdr:rowOff>
    </xdr:from>
    <xdr:to>
      <xdr:col>20</xdr:col>
      <xdr:colOff>38100</xdr:colOff>
      <xdr:row>63</xdr:row>
      <xdr:rowOff>56515</xdr:rowOff>
    </xdr:to>
    <xdr:sp macro="" textlink="">
      <xdr:nvSpPr>
        <xdr:cNvPr id="160" name="楕円 159"/>
        <xdr:cNvSpPr/>
      </xdr:nvSpPr>
      <xdr:spPr>
        <a:xfrm>
          <a:off x="3746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97790</xdr:rowOff>
    </xdr:from>
    <xdr:to>
      <xdr:col>15</xdr:col>
      <xdr:colOff>101600</xdr:colOff>
      <xdr:row>63</xdr:row>
      <xdr:rowOff>27940</xdr:rowOff>
    </xdr:to>
    <xdr:sp macro="" textlink="">
      <xdr:nvSpPr>
        <xdr:cNvPr id="161" name="楕円 160"/>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63</xdr:row>
      <xdr:rowOff>5715</xdr:rowOff>
    </xdr:to>
    <xdr:cxnSp macro="">
      <xdr:nvCxnSpPr>
        <xdr:cNvPr id="162" name="直線コネクタ 161"/>
        <xdr:cNvCxnSpPr/>
      </xdr:nvCxnSpPr>
      <xdr:spPr>
        <a:xfrm>
          <a:off x="2908300" y="107784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63" name="n_1ave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64"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47642</xdr:rowOff>
    </xdr:from>
    <xdr:ext cx="405111" cy="259045"/>
    <xdr:sp macro="" textlink="">
      <xdr:nvSpPr>
        <xdr:cNvPr id="165" name="n_1mainValue【橋りょう・トンネル】&#10;有形固定資産減価償却率"/>
        <xdr:cNvSpPr txBox="1"/>
      </xdr:nvSpPr>
      <xdr:spPr>
        <a:xfrm>
          <a:off x="35820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166" name="n_2mainValue【橋りょう・トンネル】&#10;有形固定資産減価償却率"/>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0" name="テキスト ボックス 17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2" name="テキスト ボックス 18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4" name="テキスト ボックス 18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92" name="直線コネクタ 191"/>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93"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94" name="直線コネクタ 193"/>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95"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96" name="直線コネクタ 195"/>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97"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98" name="フローチャート: 判断 197"/>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99" name="フローチャート: 判断 198"/>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0" name="フローチャート: 判断 199"/>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43100</xdr:rowOff>
    </xdr:from>
    <xdr:to>
      <xdr:col>50</xdr:col>
      <xdr:colOff>165100</xdr:colOff>
      <xdr:row>64</xdr:row>
      <xdr:rowOff>144700</xdr:rowOff>
    </xdr:to>
    <xdr:sp macro="" textlink="">
      <xdr:nvSpPr>
        <xdr:cNvPr id="206" name="楕円 205"/>
        <xdr:cNvSpPr/>
      </xdr:nvSpPr>
      <xdr:spPr>
        <a:xfrm>
          <a:off x="9588500" y="110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45699</xdr:rowOff>
    </xdr:from>
    <xdr:to>
      <xdr:col>46</xdr:col>
      <xdr:colOff>38100</xdr:colOff>
      <xdr:row>64</xdr:row>
      <xdr:rowOff>147299</xdr:rowOff>
    </xdr:to>
    <xdr:sp macro="" textlink="">
      <xdr:nvSpPr>
        <xdr:cNvPr id="207" name="楕円 206"/>
        <xdr:cNvSpPr/>
      </xdr:nvSpPr>
      <xdr:spPr>
        <a:xfrm>
          <a:off x="8699500" y="110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93900</xdr:rowOff>
    </xdr:from>
    <xdr:to>
      <xdr:col>50</xdr:col>
      <xdr:colOff>114300</xdr:colOff>
      <xdr:row>64</xdr:row>
      <xdr:rowOff>96499</xdr:rowOff>
    </xdr:to>
    <xdr:cxnSp macro="">
      <xdr:nvCxnSpPr>
        <xdr:cNvPr id="208" name="直線コネクタ 207"/>
        <xdr:cNvCxnSpPr/>
      </xdr:nvCxnSpPr>
      <xdr:spPr>
        <a:xfrm flipV="1">
          <a:off x="8750300" y="11066700"/>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118427</xdr:rowOff>
    </xdr:from>
    <xdr:ext cx="599010" cy="259045"/>
    <xdr:sp macro="" textlink="">
      <xdr:nvSpPr>
        <xdr:cNvPr id="209" name="n_1aveValue【橋りょう・トンネル】&#10;一人当たり有形固定資産（償却資産）額"/>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210" name="n_2aveValue【橋りょう・トンネル】&#10;一人当たり有形固定資産（償却資産）額"/>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135827</xdr:rowOff>
    </xdr:from>
    <xdr:ext cx="534377" cy="259045"/>
    <xdr:sp macro="" textlink="">
      <xdr:nvSpPr>
        <xdr:cNvPr id="211" name="n_1mainValue【橋りょう・トンネル】&#10;一人当たり有形固定資産（償却資産）額"/>
        <xdr:cNvSpPr txBox="1"/>
      </xdr:nvSpPr>
      <xdr:spPr>
        <a:xfrm>
          <a:off x="9359411" y="111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138426</xdr:rowOff>
    </xdr:from>
    <xdr:ext cx="534377" cy="259045"/>
    <xdr:sp macro="" textlink="">
      <xdr:nvSpPr>
        <xdr:cNvPr id="212" name="n_2mainValue【橋りょう・トンネル】&#10;一人当たり有形固定資産（償却資産）額"/>
        <xdr:cNvSpPr txBox="1"/>
      </xdr:nvSpPr>
      <xdr:spPr>
        <a:xfrm>
          <a:off x="8483111" y="111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1" name="テキスト ボックス 23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35" name="直線コネクタ 234"/>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36"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37" name="直線コネクタ 236"/>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9" name="直線コネクタ 23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40"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41" name="フローチャート: 判断 240"/>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42" name="フローチャート: 判断 241"/>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43" name="フローチャート: 判断 242"/>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115315</xdr:rowOff>
    </xdr:from>
    <xdr:to>
      <xdr:col>20</xdr:col>
      <xdr:colOff>38100</xdr:colOff>
      <xdr:row>81</xdr:row>
      <xdr:rowOff>45465</xdr:rowOff>
    </xdr:to>
    <xdr:sp macro="" textlink="">
      <xdr:nvSpPr>
        <xdr:cNvPr id="249" name="楕円 248"/>
        <xdr:cNvSpPr/>
      </xdr:nvSpPr>
      <xdr:spPr>
        <a:xfrm>
          <a:off x="3746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101600</xdr:rowOff>
    </xdr:from>
    <xdr:to>
      <xdr:col>15</xdr:col>
      <xdr:colOff>101600</xdr:colOff>
      <xdr:row>81</xdr:row>
      <xdr:rowOff>31750</xdr:rowOff>
    </xdr:to>
    <xdr:sp macro="" textlink="">
      <xdr:nvSpPr>
        <xdr:cNvPr id="250" name="楕円 249"/>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80</xdr:row>
      <xdr:rowOff>166115</xdr:rowOff>
    </xdr:to>
    <xdr:cxnSp macro="">
      <xdr:nvCxnSpPr>
        <xdr:cNvPr id="251" name="直線コネクタ 250"/>
        <xdr:cNvCxnSpPr/>
      </xdr:nvCxnSpPr>
      <xdr:spPr>
        <a:xfrm>
          <a:off x="2908300" y="138684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52" name="n_1aveValue【公営住宅】&#10;有形固定資産減価償却率"/>
        <xdr:cNvSpPr txBox="1"/>
      </xdr:nvSpPr>
      <xdr:spPr>
        <a:xfrm>
          <a:off x="3582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53" name="n_2aveValue【公営住宅】&#10;有形固定資産減価償却率"/>
        <xdr:cNvSpPr txBox="1"/>
      </xdr:nvSpPr>
      <xdr:spPr>
        <a:xfrm>
          <a:off x="2705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61992</xdr:rowOff>
    </xdr:from>
    <xdr:ext cx="405111" cy="259045"/>
    <xdr:sp macro="" textlink="">
      <xdr:nvSpPr>
        <xdr:cNvPr id="254" name="n_1mainValue【公営住宅】&#10;有形固定資産減価償却率"/>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55"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79" name="直線コネクタ 278"/>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0"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1" name="直線コネクタ 280"/>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82" name="【公営住宅】&#10;一人当たり面積最大値テキスト"/>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83" name="直線コネクタ 282"/>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84" name="【公営住宅】&#10;一人当たり面積平均値テキスト"/>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85" name="フローチャート: 判断 284"/>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86" name="フローチャート: 判断 285"/>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87" name="フローチャート: 判断 286"/>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160274</xdr:rowOff>
    </xdr:from>
    <xdr:to>
      <xdr:col>50</xdr:col>
      <xdr:colOff>165100</xdr:colOff>
      <xdr:row>82</xdr:row>
      <xdr:rowOff>90424</xdr:rowOff>
    </xdr:to>
    <xdr:sp macro="" textlink="">
      <xdr:nvSpPr>
        <xdr:cNvPr id="293" name="楕円 292"/>
        <xdr:cNvSpPr/>
      </xdr:nvSpPr>
      <xdr:spPr>
        <a:xfrm>
          <a:off x="9588500" y="140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7113</xdr:rowOff>
    </xdr:from>
    <xdr:to>
      <xdr:col>46</xdr:col>
      <xdr:colOff>38100</xdr:colOff>
      <xdr:row>82</xdr:row>
      <xdr:rowOff>108713</xdr:rowOff>
    </xdr:to>
    <xdr:sp macro="" textlink="">
      <xdr:nvSpPr>
        <xdr:cNvPr id="294" name="楕円 293"/>
        <xdr:cNvSpPr/>
      </xdr:nvSpPr>
      <xdr:spPr>
        <a:xfrm>
          <a:off x="8699500" y="140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39624</xdr:rowOff>
    </xdr:from>
    <xdr:to>
      <xdr:col>50</xdr:col>
      <xdr:colOff>114300</xdr:colOff>
      <xdr:row>82</xdr:row>
      <xdr:rowOff>57913</xdr:rowOff>
    </xdr:to>
    <xdr:cxnSp macro="">
      <xdr:nvCxnSpPr>
        <xdr:cNvPr id="295" name="直線コネクタ 294"/>
        <xdr:cNvCxnSpPr/>
      </xdr:nvCxnSpPr>
      <xdr:spPr>
        <a:xfrm flipV="1">
          <a:off x="8750300" y="140985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105427</xdr:rowOff>
    </xdr:from>
    <xdr:ext cx="469744" cy="259045"/>
    <xdr:sp macro="" textlink="">
      <xdr:nvSpPr>
        <xdr:cNvPr id="296" name="n_1aveValue【公営住宅】&#10;一人当たり面積"/>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297" name="n_2aveValue【公営住宅】&#10;一人当たり面積"/>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81551</xdr:rowOff>
    </xdr:from>
    <xdr:ext cx="469744" cy="259045"/>
    <xdr:sp macro="" textlink="">
      <xdr:nvSpPr>
        <xdr:cNvPr id="298" name="n_1mainValue【公営住宅】&#10;一人当たり面積"/>
        <xdr:cNvSpPr txBox="1"/>
      </xdr:nvSpPr>
      <xdr:spPr>
        <a:xfrm>
          <a:off x="9391727" y="1414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99840</xdr:rowOff>
    </xdr:from>
    <xdr:ext cx="469744" cy="259045"/>
    <xdr:sp macro="" textlink="">
      <xdr:nvSpPr>
        <xdr:cNvPr id="299" name="n_2mainValue【公営住宅】&#10;一人当たり面積"/>
        <xdr:cNvSpPr txBox="1"/>
      </xdr:nvSpPr>
      <xdr:spPr>
        <a:xfrm>
          <a:off x="8515427" y="1415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36" name="直線コネクタ 335"/>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37"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38" name="直線コネクタ 337"/>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39"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40" name="直線コネクタ 339"/>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41"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42" name="フローチャート: 判断 341"/>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43" name="フローチャート: 判断 342"/>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44" name="フローチャート: 判断 343"/>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42545</xdr:rowOff>
    </xdr:from>
    <xdr:to>
      <xdr:col>81</xdr:col>
      <xdr:colOff>101600</xdr:colOff>
      <xdr:row>34</xdr:row>
      <xdr:rowOff>144145</xdr:rowOff>
    </xdr:to>
    <xdr:sp macro="" textlink="">
      <xdr:nvSpPr>
        <xdr:cNvPr id="350" name="楕円 349"/>
        <xdr:cNvSpPr/>
      </xdr:nvSpPr>
      <xdr:spPr>
        <a:xfrm>
          <a:off x="15430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74930</xdr:rowOff>
    </xdr:from>
    <xdr:to>
      <xdr:col>76</xdr:col>
      <xdr:colOff>165100</xdr:colOff>
      <xdr:row>35</xdr:row>
      <xdr:rowOff>5080</xdr:rowOff>
    </xdr:to>
    <xdr:sp macro="" textlink="">
      <xdr:nvSpPr>
        <xdr:cNvPr id="351" name="楕円 350"/>
        <xdr:cNvSpPr/>
      </xdr:nvSpPr>
      <xdr:spPr>
        <a:xfrm>
          <a:off x="14541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93345</xdr:rowOff>
    </xdr:from>
    <xdr:to>
      <xdr:col>81</xdr:col>
      <xdr:colOff>50800</xdr:colOff>
      <xdr:row>34</xdr:row>
      <xdr:rowOff>125730</xdr:rowOff>
    </xdr:to>
    <xdr:cxnSp macro="">
      <xdr:nvCxnSpPr>
        <xdr:cNvPr id="352" name="直線コネクタ 351"/>
        <xdr:cNvCxnSpPr/>
      </xdr:nvCxnSpPr>
      <xdr:spPr>
        <a:xfrm flipV="1">
          <a:off x="14592300" y="59226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53"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54" name="n_2ave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160672</xdr:rowOff>
    </xdr:from>
    <xdr:ext cx="405111" cy="259045"/>
    <xdr:sp macro="" textlink="">
      <xdr:nvSpPr>
        <xdr:cNvPr id="355" name="n_1mainValue【認定こども園・幼稚園・保育所】&#10;有形固定資産減価償却率"/>
        <xdr:cNvSpPr txBox="1"/>
      </xdr:nvSpPr>
      <xdr:spPr>
        <a:xfrm>
          <a:off x="152660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21607</xdr:rowOff>
    </xdr:from>
    <xdr:ext cx="405111" cy="259045"/>
    <xdr:sp macro="" textlink="">
      <xdr:nvSpPr>
        <xdr:cNvPr id="356" name="n_2mainValue【認定こども園・幼稚園・保育所】&#10;有形固定資産減価償却率"/>
        <xdr:cNvSpPr txBox="1"/>
      </xdr:nvSpPr>
      <xdr:spPr>
        <a:xfrm>
          <a:off x="14389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8" name="テキスト ボックス 3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0" name="テキスト ボックス 3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2" name="テキスト ボックス 3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4" name="テキスト ボックス 3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6" name="テキスト ボックス 3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380" name="直線コネクタ 379"/>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381"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382" name="直線コネクタ 381"/>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83"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84" name="直線コネクタ 383"/>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385"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386" name="フローチャート: 判断 385"/>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387" name="フローチャート: 判断 386"/>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388" name="フローチャート: 判断 387"/>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macro="" textlink="">
      <xdr:nvSpPr>
        <xdr:cNvPr id="394" name="楕円 393"/>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86360</xdr:rowOff>
    </xdr:from>
    <xdr:to>
      <xdr:col>107</xdr:col>
      <xdr:colOff>101600</xdr:colOff>
      <xdr:row>38</xdr:row>
      <xdr:rowOff>16510</xdr:rowOff>
    </xdr:to>
    <xdr:sp macro="" textlink="">
      <xdr:nvSpPr>
        <xdr:cNvPr id="395" name="楕円 394"/>
        <xdr:cNvSpPr/>
      </xdr:nvSpPr>
      <xdr:spPr>
        <a:xfrm>
          <a:off x="20383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37</xdr:row>
      <xdr:rowOff>137160</xdr:rowOff>
    </xdr:to>
    <xdr:cxnSp macro="">
      <xdr:nvCxnSpPr>
        <xdr:cNvPr id="396" name="直線コネクタ 395"/>
        <xdr:cNvCxnSpPr/>
      </xdr:nvCxnSpPr>
      <xdr:spPr>
        <a:xfrm flipV="1">
          <a:off x="20434300" y="64617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101617</xdr:rowOff>
    </xdr:from>
    <xdr:ext cx="469744" cy="259045"/>
    <xdr:sp macro="" textlink="">
      <xdr:nvSpPr>
        <xdr:cNvPr id="397"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398" name="n_2ave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160037</xdr:rowOff>
    </xdr:from>
    <xdr:ext cx="469744" cy="259045"/>
    <xdr:sp macro="" textlink="">
      <xdr:nvSpPr>
        <xdr:cNvPr id="399" name="n_1mainValue【認定こども園・幼稚園・保育所】&#10;一人当たり面積"/>
        <xdr:cNvSpPr txBox="1"/>
      </xdr:nvSpPr>
      <xdr:spPr>
        <a:xfrm>
          <a:off x="2107572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7637</xdr:rowOff>
    </xdr:from>
    <xdr:ext cx="469744" cy="259045"/>
    <xdr:sp macro="" textlink="">
      <xdr:nvSpPr>
        <xdr:cNvPr id="400" name="n_2mainValue【認定こども園・幼稚園・保育所】&#10;一人当たり面積"/>
        <xdr:cNvSpPr txBox="1"/>
      </xdr:nvSpPr>
      <xdr:spPr>
        <a:xfrm>
          <a:off x="20199427"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1" name="テキスト ボックス 4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1" name="テキスト ボックス 4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3" name="テキスト ボックス 4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25" name="直線コネクタ 424"/>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26" name="【学校施設】&#10;有形固定資産減価償却率最小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27" name="直線コネクタ 426"/>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28" name="【学校施設】&#10;有形固定資産減価償却率最大値テキスト"/>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29" name="直線コネクタ 428"/>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30" name="【学校施設】&#10;有形固定資産減価償却率平均値テキスト"/>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31" name="フローチャート: 判断 430"/>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2" name="フローチャート: 判断 431"/>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33" name="フローチャート: 判断 432"/>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33020</xdr:rowOff>
    </xdr:from>
    <xdr:to>
      <xdr:col>81</xdr:col>
      <xdr:colOff>101600</xdr:colOff>
      <xdr:row>57</xdr:row>
      <xdr:rowOff>134620</xdr:rowOff>
    </xdr:to>
    <xdr:sp macro="" textlink="">
      <xdr:nvSpPr>
        <xdr:cNvPr id="439" name="楕円 438"/>
        <xdr:cNvSpPr/>
      </xdr:nvSpPr>
      <xdr:spPr>
        <a:xfrm>
          <a:off x="15430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116840</xdr:rowOff>
    </xdr:from>
    <xdr:to>
      <xdr:col>76</xdr:col>
      <xdr:colOff>165100</xdr:colOff>
      <xdr:row>58</xdr:row>
      <xdr:rowOff>46990</xdr:rowOff>
    </xdr:to>
    <xdr:sp macro="" textlink="">
      <xdr:nvSpPr>
        <xdr:cNvPr id="440" name="楕円 439"/>
        <xdr:cNvSpPr/>
      </xdr:nvSpPr>
      <xdr:spPr>
        <a:xfrm>
          <a:off x="14541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83820</xdr:rowOff>
    </xdr:from>
    <xdr:to>
      <xdr:col>81</xdr:col>
      <xdr:colOff>50800</xdr:colOff>
      <xdr:row>57</xdr:row>
      <xdr:rowOff>167640</xdr:rowOff>
    </xdr:to>
    <xdr:cxnSp macro="">
      <xdr:nvCxnSpPr>
        <xdr:cNvPr id="441" name="直線コネクタ 440"/>
        <xdr:cNvCxnSpPr/>
      </xdr:nvCxnSpPr>
      <xdr:spPr>
        <a:xfrm flipV="1">
          <a:off x="14592300" y="98564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42"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43" name="n_2aveValue【学校施設】&#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151147</xdr:rowOff>
    </xdr:from>
    <xdr:ext cx="405111" cy="259045"/>
    <xdr:sp macro="" textlink="">
      <xdr:nvSpPr>
        <xdr:cNvPr id="444" name="n_1mainValue【学校施設】&#10;有形固定資産減価償却率"/>
        <xdr:cNvSpPr txBox="1"/>
      </xdr:nvSpPr>
      <xdr:spPr>
        <a:xfrm>
          <a:off x="15266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63517</xdr:rowOff>
    </xdr:from>
    <xdr:ext cx="405111" cy="259045"/>
    <xdr:sp macro="" textlink="">
      <xdr:nvSpPr>
        <xdr:cNvPr id="445" name="n_2mainValue【学校施設】&#10;有形固定資産減価償却率"/>
        <xdr:cNvSpPr txBox="1"/>
      </xdr:nvSpPr>
      <xdr:spPr>
        <a:xfrm>
          <a:off x="14389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68" name="直線コネクタ 467"/>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69"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70" name="直線コネクタ 469"/>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71"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72" name="直線コネクタ 471"/>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473"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74" name="フローチャート: 判断 473"/>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75" name="フローチャート: 判断 474"/>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76" name="フローチャート: 判断 475"/>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81788</xdr:rowOff>
    </xdr:from>
    <xdr:to>
      <xdr:col>112</xdr:col>
      <xdr:colOff>38100</xdr:colOff>
      <xdr:row>60</xdr:row>
      <xdr:rowOff>11938</xdr:rowOff>
    </xdr:to>
    <xdr:sp macro="" textlink="">
      <xdr:nvSpPr>
        <xdr:cNvPr id="482" name="楕円 481"/>
        <xdr:cNvSpPr/>
      </xdr:nvSpPr>
      <xdr:spPr>
        <a:xfrm>
          <a:off x="21272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106476</xdr:rowOff>
    </xdr:from>
    <xdr:to>
      <xdr:col>107</xdr:col>
      <xdr:colOff>101600</xdr:colOff>
      <xdr:row>60</xdr:row>
      <xdr:rowOff>36626</xdr:rowOff>
    </xdr:to>
    <xdr:sp macro="" textlink="">
      <xdr:nvSpPr>
        <xdr:cNvPr id="483" name="楕円 482"/>
        <xdr:cNvSpPr/>
      </xdr:nvSpPr>
      <xdr:spPr>
        <a:xfrm>
          <a:off x="20383500" y="102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132588</xdr:rowOff>
    </xdr:from>
    <xdr:to>
      <xdr:col>111</xdr:col>
      <xdr:colOff>177800</xdr:colOff>
      <xdr:row>59</xdr:row>
      <xdr:rowOff>157276</xdr:rowOff>
    </xdr:to>
    <xdr:cxnSp macro="">
      <xdr:nvCxnSpPr>
        <xdr:cNvPr id="484" name="直線コネクタ 483"/>
        <xdr:cNvCxnSpPr/>
      </xdr:nvCxnSpPr>
      <xdr:spPr>
        <a:xfrm flipV="1">
          <a:off x="20434300" y="1024813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131081</xdr:rowOff>
    </xdr:from>
    <xdr:ext cx="469744" cy="259045"/>
    <xdr:sp macro="" textlink="">
      <xdr:nvSpPr>
        <xdr:cNvPr id="485" name="n_1aveValue【学校施設】&#10;一人当たり面積"/>
        <xdr:cNvSpPr txBox="1"/>
      </xdr:nvSpPr>
      <xdr:spPr>
        <a:xfrm>
          <a:off x="21075727"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161713</xdr:rowOff>
    </xdr:from>
    <xdr:ext cx="469744" cy="259045"/>
    <xdr:sp macro="" textlink="">
      <xdr:nvSpPr>
        <xdr:cNvPr id="486" name="n_2aveValue【学校施設】&#10;一人当たり面積"/>
        <xdr:cNvSpPr txBox="1"/>
      </xdr:nvSpPr>
      <xdr:spPr>
        <a:xfrm>
          <a:off x="20199427" y="104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28465</xdr:rowOff>
    </xdr:from>
    <xdr:ext cx="469744" cy="259045"/>
    <xdr:sp macro="" textlink="">
      <xdr:nvSpPr>
        <xdr:cNvPr id="487" name="n_1mainValue【学校施設】&#10;一人当たり面積"/>
        <xdr:cNvSpPr txBox="1"/>
      </xdr:nvSpPr>
      <xdr:spPr>
        <a:xfrm>
          <a:off x="21075727"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53153</xdr:rowOff>
    </xdr:from>
    <xdr:ext cx="469744" cy="259045"/>
    <xdr:sp macro="" textlink="">
      <xdr:nvSpPr>
        <xdr:cNvPr id="488" name="n_2mainValue【学校施設】&#10;一人当たり面積"/>
        <xdr:cNvSpPr txBox="1"/>
      </xdr:nvSpPr>
      <xdr:spPr>
        <a:xfrm>
          <a:off x="20199427" y="999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9" name="テキスト ボックス 49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0" name="直線コネクタ 4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1" name="テキスト ボックス 50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2" name="直線コネクタ 5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3" name="テキスト ボックス 5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4" name="直線コネクタ 5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5" name="テキスト ボックス 5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6" name="直線コネクタ 5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07" name="テキスト ボックス 50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11" name="直線コネクタ 510"/>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12" name="【児童館】&#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13" name="直線コネクタ 512"/>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14"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15" name="直線コネクタ 51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16" name="【児童館】&#10;有形固定資産減価償却率平均値テキスト"/>
        <xdr:cNvSpPr txBox="1"/>
      </xdr:nvSpPr>
      <xdr:spPr>
        <a:xfrm>
          <a:off x="16357600" y="1404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17" name="フローチャート: 判断 516"/>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18" name="フローチャート: 判断 517"/>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19" name="フローチャート: 判断 518"/>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97028</xdr:rowOff>
    </xdr:from>
    <xdr:to>
      <xdr:col>81</xdr:col>
      <xdr:colOff>101600</xdr:colOff>
      <xdr:row>79</xdr:row>
      <xdr:rowOff>27178</xdr:rowOff>
    </xdr:to>
    <xdr:sp macro="" textlink="">
      <xdr:nvSpPr>
        <xdr:cNvPr id="525" name="楕円 524"/>
        <xdr:cNvSpPr/>
      </xdr:nvSpPr>
      <xdr:spPr>
        <a:xfrm>
          <a:off x="15430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115315</xdr:rowOff>
    </xdr:from>
    <xdr:to>
      <xdr:col>76</xdr:col>
      <xdr:colOff>165100</xdr:colOff>
      <xdr:row>79</xdr:row>
      <xdr:rowOff>45465</xdr:rowOff>
    </xdr:to>
    <xdr:sp macro="" textlink="">
      <xdr:nvSpPr>
        <xdr:cNvPr id="526" name="楕円 525"/>
        <xdr:cNvSpPr/>
      </xdr:nvSpPr>
      <xdr:spPr>
        <a:xfrm>
          <a:off x="14541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147828</xdr:rowOff>
    </xdr:from>
    <xdr:to>
      <xdr:col>81</xdr:col>
      <xdr:colOff>50800</xdr:colOff>
      <xdr:row>78</xdr:row>
      <xdr:rowOff>166115</xdr:rowOff>
    </xdr:to>
    <xdr:cxnSp macro="">
      <xdr:nvCxnSpPr>
        <xdr:cNvPr id="527" name="直線コネクタ 526"/>
        <xdr:cNvCxnSpPr/>
      </xdr:nvCxnSpPr>
      <xdr:spPr>
        <a:xfrm flipV="1">
          <a:off x="14592300" y="135209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28"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150892</xdr:rowOff>
    </xdr:from>
    <xdr:ext cx="405111" cy="259045"/>
    <xdr:sp macro="" textlink="">
      <xdr:nvSpPr>
        <xdr:cNvPr id="529" name="n_2aveValue【児童館】&#10;有形固定資産減価償却率"/>
        <xdr:cNvSpPr txBox="1"/>
      </xdr:nvSpPr>
      <xdr:spPr>
        <a:xfrm>
          <a:off x="14389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43705</xdr:rowOff>
    </xdr:from>
    <xdr:ext cx="405111" cy="259045"/>
    <xdr:sp macro="" textlink="">
      <xdr:nvSpPr>
        <xdr:cNvPr id="530" name="n_1mainValue【児童館】&#10;有形固定資産減価償却率"/>
        <xdr:cNvSpPr txBox="1"/>
      </xdr:nvSpPr>
      <xdr:spPr>
        <a:xfrm>
          <a:off x="152660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61992</xdr:rowOff>
    </xdr:from>
    <xdr:ext cx="405111" cy="259045"/>
    <xdr:sp macro="" textlink="">
      <xdr:nvSpPr>
        <xdr:cNvPr id="531" name="n_2mainValue【児童館】&#10;有形固定資産減価償却率"/>
        <xdr:cNvSpPr txBox="1"/>
      </xdr:nvSpPr>
      <xdr:spPr>
        <a:xfrm>
          <a:off x="14389744" y="132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3" name="テキスト ボックス 5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5" name="テキスト ボックス 5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7" name="テキスト ボックス 5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9" name="テキスト ボックス 5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1" name="テキスト ボックス 5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555" name="直線コネクタ 554"/>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56"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57" name="直線コネクタ 556"/>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558" name="【児童館】&#10;一人当たり面積最大値テキスト"/>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559" name="直線コネクタ 558"/>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144797</xdr:rowOff>
    </xdr:from>
    <xdr:ext cx="469744" cy="259045"/>
    <xdr:sp macro="" textlink="">
      <xdr:nvSpPr>
        <xdr:cNvPr id="560" name="【児童館】&#10;一人当たり面積平均値テキスト"/>
        <xdr:cNvSpPr txBox="1"/>
      </xdr:nvSpPr>
      <xdr:spPr>
        <a:xfrm>
          <a:off x="22199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61" name="フローチャート: 判断 560"/>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62" name="フローチャート: 判断 561"/>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63" name="フローチャート: 判断 562"/>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52070</xdr:rowOff>
    </xdr:from>
    <xdr:to>
      <xdr:col>112</xdr:col>
      <xdr:colOff>38100</xdr:colOff>
      <xdr:row>81</xdr:row>
      <xdr:rowOff>153670</xdr:rowOff>
    </xdr:to>
    <xdr:sp macro="" textlink="">
      <xdr:nvSpPr>
        <xdr:cNvPr id="569" name="楕円 568"/>
        <xdr:cNvSpPr/>
      </xdr:nvSpPr>
      <xdr:spPr>
        <a:xfrm>
          <a:off x="21272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74930</xdr:rowOff>
    </xdr:from>
    <xdr:to>
      <xdr:col>107</xdr:col>
      <xdr:colOff>101600</xdr:colOff>
      <xdr:row>82</xdr:row>
      <xdr:rowOff>5080</xdr:rowOff>
    </xdr:to>
    <xdr:sp macro="" textlink="">
      <xdr:nvSpPr>
        <xdr:cNvPr id="570" name="楕円 569"/>
        <xdr:cNvSpPr/>
      </xdr:nvSpPr>
      <xdr:spPr>
        <a:xfrm>
          <a:off x="20383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102870</xdr:rowOff>
    </xdr:from>
    <xdr:to>
      <xdr:col>111</xdr:col>
      <xdr:colOff>177800</xdr:colOff>
      <xdr:row>81</xdr:row>
      <xdr:rowOff>125730</xdr:rowOff>
    </xdr:to>
    <xdr:cxnSp macro="">
      <xdr:nvCxnSpPr>
        <xdr:cNvPr id="571" name="直線コネクタ 570"/>
        <xdr:cNvCxnSpPr/>
      </xdr:nvCxnSpPr>
      <xdr:spPr>
        <a:xfrm flipV="1">
          <a:off x="20434300" y="13990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572" name="n_1ave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163847</xdr:rowOff>
    </xdr:from>
    <xdr:ext cx="469744" cy="259045"/>
    <xdr:sp macro="" textlink="">
      <xdr:nvSpPr>
        <xdr:cNvPr id="573" name="n_2aveValue【児童館】&#10;一人当たり面積"/>
        <xdr:cNvSpPr txBox="1"/>
      </xdr:nvSpPr>
      <xdr:spPr>
        <a:xfrm>
          <a:off x="20199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170197</xdr:rowOff>
    </xdr:from>
    <xdr:ext cx="469744" cy="259045"/>
    <xdr:sp macro="" textlink="">
      <xdr:nvSpPr>
        <xdr:cNvPr id="574" name="n_1mainValue【児童館】&#10;一人当たり面積"/>
        <xdr:cNvSpPr txBox="1"/>
      </xdr:nvSpPr>
      <xdr:spPr>
        <a:xfrm>
          <a:off x="210757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21607</xdr:rowOff>
    </xdr:from>
    <xdr:ext cx="469744" cy="259045"/>
    <xdr:sp macro="" textlink="">
      <xdr:nvSpPr>
        <xdr:cNvPr id="575" name="n_2mainValue【児童館】&#10;一人当たり面積"/>
        <xdr:cNvSpPr txBox="1"/>
      </xdr:nvSpPr>
      <xdr:spPr>
        <a:xfrm>
          <a:off x="20199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6" name="テキスト ボックス 5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7" name="直線コネクタ 5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8" name="テキスト ボックス 5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9" name="直線コネクタ 5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0" name="テキスト ボックス 5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1" name="直線コネクタ 5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2" name="テキスト ボックス 5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3" name="直線コネクタ 5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4" name="テキスト ボックス 5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598" name="直線コネクタ 597"/>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99"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00" name="直線コネクタ 599"/>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01"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02" name="直線コネクタ 601"/>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603" name="【公民館】&#10;有形固定資産減価償却率平均値テキスト"/>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04" name="フローチャート: 判断 603"/>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05" name="フローチャート: 判断 604"/>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06" name="フローチャート: 判断 605"/>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112268</xdr:rowOff>
    </xdr:from>
    <xdr:to>
      <xdr:col>81</xdr:col>
      <xdr:colOff>101600</xdr:colOff>
      <xdr:row>106</xdr:row>
      <xdr:rowOff>42418</xdr:rowOff>
    </xdr:to>
    <xdr:sp macro="" textlink="">
      <xdr:nvSpPr>
        <xdr:cNvPr id="612" name="楕円 611"/>
        <xdr:cNvSpPr/>
      </xdr:nvSpPr>
      <xdr:spPr>
        <a:xfrm>
          <a:off x="15430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9398</xdr:rowOff>
    </xdr:from>
    <xdr:to>
      <xdr:col>76</xdr:col>
      <xdr:colOff>165100</xdr:colOff>
      <xdr:row>106</xdr:row>
      <xdr:rowOff>110998</xdr:rowOff>
    </xdr:to>
    <xdr:sp macro="" textlink="">
      <xdr:nvSpPr>
        <xdr:cNvPr id="613" name="楕円 612"/>
        <xdr:cNvSpPr/>
      </xdr:nvSpPr>
      <xdr:spPr>
        <a:xfrm>
          <a:off x="14541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163068</xdr:rowOff>
    </xdr:from>
    <xdr:to>
      <xdr:col>81</xdr:col>
      <xdr:colOff>50800</xdr:colOff>
      <xdr:row>106</xdr:row>
      <xdr:rowOff>60198</xdr:rowOff>
    </xdr:to>
    <xdr:cxnSp macro="">
      <xdr:nvCxnSpPr>
        <xdr:cNvPr id="614" name="直線コネクタ 613"/>
        <xdr:cNvCxnSpPr/>
      </xdr:nvCxnSpPr>
      <xdr:spPr>
        <a:xfrm flipV="1">
          <a:off x="14592300" y="181653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15" name="n_1aveValue【公民館】&#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38371</xdr:rowOff>
    </xdr:from>
    <xdr:ext cx="405111" cy="259045"/>
    <xdr:sp macro="" textlink="">
      <xdr:nvSpPr>
        <xdr:cNvPr id="616" name="n_2aveValue【公民館】&#10;有形固定資産減価償却率"/>
        <xdr:cNvSpPr txBox="1"/>
      </xdr:nvSpPr>
      <xdr:spPr>
        <a:xfrm>
          <a:off x="14389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33545</xdr:rowOff>
    </xdr:from>
    <xdr:ext cx="405111" cy="259045"/>
    <xdr:sp macro="" textlink="">
      <xdr:nvSpPr>
        <xdr:cNvPr id="617" name="n_1mainValue【公民館】&#10;有形固定資産減価償却率"/>
        <xdr:cNvSpPr txBox="1"/>
      </xdr:nvSpPr>
      <xdr:spPr>
        <a:xfrm>
          <a:off x="152660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102125</xdr:rowOff>
    </xdr:from>
    <xdr:ext cx="405111" cy="259045"/>
    <xdr:sp macro="" textlink="">
      <xdr:nvSpPr>
        <xdr:cNvPr id="618" name="n_2mainValue【公民館】&#10;有形固定資産減価償却率"/>
        <xdr:cNvSpPr txBox="1"/>
      </xdr:nvSpPr>
      <xdr:spPr>
        <a:xfrm>
          <a:off x="143897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9" name="直線コネクタ 6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0" name="テキスト ボックス 6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1" name="直線コネクタ 6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2" name="テキスト ボックス 6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3" name="直線コネクタ 6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4" name="テキスト ボックス 6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5" name="直線コネクタ 6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6" name="テキスト ボックス 6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7" name="直線コネクタ 6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8" name="テキスト ボックス 6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9" name="直線コネクタ 6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0" name="テキスト ボックス 6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44" name="直線コネクタ 643"/>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45"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46" name="直線コネクタ 645"/>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47"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48" name="直線コネクタ 647"/>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649" name="【公民館】&#10;一人当たり面積平均値テキスト"/>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650" name="フローチャート: 判断 649"/>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651" name="フローチャート: 判断 650"/>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52" name="フローチャート: 判断 651"/>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154395</xdr:rowOff>
    </xdr:from>
    <xdr:to>
      <xdr:col>112</xdr:col>
      <xdr:colOff>38100</xdr:colOff>
      <xdr:row>107</xdr:row>
      <xdr:rowOff>84545</xdr:rowOff>
    </xdr:to>
    <xdr:sp macro="" textlink="">
      <xdr:nvSpPr>
        <xdr:cNvPr id="658" name="楕円 657"/>
        <xdr:cNvSpPr/>
      </xdr:nvSpPr>
      <xdr:spPr>
        <a:xfrm>
          <a:off x="21272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659" name="楕円 658"/>
        <xdr:cNvSpPr/>
      </xdr:nvSpPr>
      <xdr:spPr>
        <a:xfrm>
          <a:off x="20383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33745</xdr:rowOff>
    </xdr:from>
    <xdr:to>
      <xdr:col>111</xdr:col>
      <xdr:colOff>177800</xdr:colOff>
      <xdr:row>107</xdr:row>
      <xdr:rowOff>40277</xdr:rowOff>
    </xdr:to>
    <xdr:cxnSp macro="">
      <xdr:nvCxnSpPr>
        <xdr:cNvPr id="660" name="直線コネクタ 659"/>
        <xdr:cNvCxnSpPr/>
      </xdr:nvCxnSpPr>
      <xdr:spPr>
        <a:xfrm flipV="1">
          <a:off x="20434300" y="1837889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148426</xdr:rowOff>
    </xdr:from>
    <xdr:ext cx="469744" cy="259045"/>
    <xdr:sp macro="" textlink="">
      <xdr:nvSpPr>
        <xdr:cNvPr id="661" name="n_1aveValue【公民館】&#10;一人当たり面積"/>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662" name="n_2aveValue【公民館】&#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75672</xdr:rowOff>
    </xdr:from>
    <xdr:ext cx="469744" cy="259045"/>
    <xdr:sp macro="" textlink="">
      <xdr:nvSpPr>
        <xdr:cNvPr id="663" name="n_1mainValue【公民館】&#10;一人当たり面積"/>
        <xdr:cNvSpPr txBox="1"/>
      </xdr:nvSpPr>
      <xdr:spPr>
        <a:xfrm>
          <a:off x="21075727"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664" name="n_2mainValue【公民館】&#10;一人当たり面積"/>
        <xdr:cNvSpPr txBox="1"/>
      </xdr:nvSpPr>
      <xdr:spPr>
        <a:xfrm>
          <a:off x="20199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２８年度の有形固定資産減価償却率を類似団体平均と比較すると、道路、橋りょう、公民館の比率は、順次更新を行ってきたことから低いものの、公営住宅、保育園、学校施設、児童館の比率が高くな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公営住宅については、町営住宅長寿命化計画に基づき、国の補助金等を活用しながら順次更新を行っている。</a:t>
          </a:r>
        </a:p>
        <a:p>
          <a:r>
            <a:rPr kumimoji="1" lang="ja-JP" altLang="en-US" sz="1300">
              <a:latin typeface="ＭＳ Ｐゴシック" panose="020B0600070205080204" pitchFamily="50" charset="-128"/>
              <a:ea typeface="ＭＳ Ｐゴシック" panose="020B0600070205080204" pitchFamily="50" charset="-128"/>
            </a:rPr>
            <a:t>保育園、学校施設、児童館については、Ｓ５２年建設（経過年数４０年）の金岡保育園、Ｓ４７年建設（経過年数４５年）の森岳小学校、Ｓ４５年建設（経過年数４７年）の琴丘中学校等、老朽化施設が増えてきている。今後、三種町公共施設等個別施設計画に基づき、計画的な維持管理に努めるとともに、学校再編を見据えながら、施設のあり方や老朽化対策の方向性を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17,084
17,025
247.98
10,431,421
10,211,868
191,670
6,981,136
10,318,678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62</xdr:row>
      <xdr:rowOff>107442</xdr:rowOff>
    </xdr:to>
    <xdr:cxnSp macro="">
      <xdr:nvCxnSpPr>
        <xdr:cNvPr id="70" name="直線コネクタ 69"/>
        <xdr:cNvCxnSpPr/>
      </xdr:nvCxnSpPr>
      <xdr:spPr>
        <a:xfrm flipV="1">
          <a:off x="4634865" y="960120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111269</xdr:rowOff>
    </xdr:from>
    <xdr:ext cx="405111" cy="259045"/>
    <xdr:sp macro="" textlink="">
      <xdr:nvSpPr>
        <xdr:cNvPr id="71" name="【体育館・プール】&#10;有形固定資産減価償却率最小値テキスト"/>
        <xdr:cNvSpPr txBox="1"/>
      </xdr:nvSpPr>
      <xdr:spPr>
        <a:xfrm>
          <a:off x="4673600" y="107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107442</xdr:rowOff>
    </xdr:from>
    <xdr:to>
      <xdr:col>24</xdr:col>
      <xdr:colOff>152400</xdr:colOff>
      <xdr:row>62</xdr:row>
      <xdr:rowOff>107442</xdr:rowOff>
    </xdr:to>
    <xdr:cxnSp macro="">
      <xdr:nvCxnSpPr>
        <xdr:cNvPr id="72" name="直線コネクタ 71"/>
        <xdr:cNvCxnSpPr/>
      </xdr:nvCxnSpPr>
      <xdr:spPr>
        <a:xfrm>
          <a:off x="4546600" y="1073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55643</xdr:rowOff>
    </xdr:from>
    <xdr:ext cx="405111" cy="259045"/>
    <xdr:sp macro="" textlink="">
      <xdr:nvSpPr>
        <xdr:cNvPr id="75" name="【体育館・プール】&#10;有形固定資産減価償却率平均値テキスト"/>
        <xdr:cNvSpPr txBox="1"/>
      </xdr:nvSpPr>
      <xdr:spPr>
        <a:xfrm>
          <a:off x="4673600" y="10342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77216</xdr:rowOff>
    </xdr:from>
    <xdr:to>
      <xdr:col>24</xdr:col>
      <xdr:colOff>114300</xdr:colOff>
      <xdr:row>61</xdr:row>
      <xdr:rowOff>7366</xdr:rowOff>
    </xdr:to>
    <xdr:sp macro="" textlink="">
      <xdr:nvSpPr>
        <xdr:cNvPr id="76" name="フローチャート: 判断 75"/>
        <xdr:cNvSpPr/>
      </xdr:nvSpPr>
      <xdr:spPr>
        <a:xfrm>
          <a:off x="4584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136652</xdr:rowOff>
    </xdr:from>
    <xdr:to>
      <xdr:col>20</xdr:col>
      <xdr:colOff>38100</xdr:colOff>
      <xdr:row>61</xdr:row>
      <xdr:rowOff>66802</xdr:rowOff>
    </xdr:to>
    <xdr:sp macro="" textlink="">
      <xdr:nvSpPr>
        <xdr:cNvPr id="77" name="フローチャート: 判断 76"/>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83329</xdr:rowOff>
    </xdr:from>
    <xdr:ext cx="405111" cy="259045"/>
    <xdr:sp macro="" textlink="">
      <xdr:nvSpPr>
        <xdr:cNvPr id="78" name="n_1aveValue【体育館・プール】&#10;有形固定資産減価償却率"/>
        <xdr:cNvSpPr txBox="1"/>
      </xdr:nvSpPr>
      <xdr:spPr>
        <a:xfrm>
          <a:off x="35820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81788</xdr:rowOff>
    </xdr:from>
    <xdr:to>
      <xdr:col>15</xdr:col>
      <xdr:colOff>101600</xdr:colOff>
      <xdr:row>62</xdr:row>
      <xdr:rowOff>11938</xdr:rowOff>
    </xdr:to>
    <xdr:sp macro="" textlink="">
      <xdr:nvSpPr>
        <xdr:cNvPr id="79" name="フローチャート: 判断 78"/>
        <xdr:cNvSpPr/>
      </xdr:nvSpPr>
      <xdr:spPr>
        <a:xfrm>
          <a:off x="2857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28465</xdr:rowOff>
    </xdr:from>
    <xdr:ext cx="405111" cy="259045"/>
    <xdr:sp macro="" textlink="">
      <xdr:nvSpPr>
        <xdr:cNvPr id="80" name="n_2aveValue【体育館・プール】&#10;有形固定資産減価償却率"/>
        <xdr:cNvSpPr txBox="1"/>
      </xdr:nvSpPr>
      <xdr:spPr>
        <a:xfrm>
          <a:off x="2705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56642</xdr:rowOff>
    </xdr:from>
    <xdr:to>
      <xdr:col>20</xdr:col>
      <xdr:colOff>38100</xdr:colOff>
      <xdr:row>62</xdr:row>
      <xdr:rowOff>158242</xdr:rowOff>
    </xdr:to>
    <xdr:sp macro="" textlink="">
      <xdr:nvSpPr>
        <xdr:cNvPr id="86" name="楕円 85"/>
        <xdr:cNvSpPr/>
      </xdr:nvSpPr>
      <xdr:spPr>
        <a:xfrm>
          <a:off x="3746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116078</xdr:rowOff>
    </xdr:from>
    <xdr:to>
      <xdr:col>15</xdr:col>
      <xdr:colOff>101600</xdr:colOff>
      <xdr:row>63</xdr:row>
      <xdr:rowOff>46228</xdr:rowOff>
    </xdr:to>
    <xdr:sp macro="" textlink="">
      <xdr:nvSpPr>
        <xdr:cNvPr id="87" name="楕円 86"/>
        <xdr:cNvSpPr/>
      </xdr:nvSpPr>
      <xdr:spPr>
        <a:xfrm>
          <a:off x="2857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107442</xdr:rowOff>
    </xdr:from>
    <xdr:to>
      <xdr:col>19</xdr:col>
      <xdr:colOff>177800</xdr:colOff>
      <xdr:row>62</xdr:row>
      <xdr:rowOff>166878</xdr:rowOff>
    </xdr:to>
    <xdr:cxnSp macro="">
      <xdr:nvCxnSpPr>
        <xdr:cNvPr id="88" name="直線コネクタ 87"/>
        <xdr:cNvCxnSpPr/>
      </xdr:nvCxnSpPr>
      <xdr:spPr>
        <a:xfrm flipV="1">
          <a:off x="2908300" y="1073734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149369</xdr:rowOff>
    </xdr:from>
    <xdr:ext cx="405111" cy="259045"/>
    <xdr:sp macro="" textlink="">
      <xdr:nvSpPr>
        <xdr:cNvPr id="89" name="n_1mainValue【体育館・プール】&#10;有形固定資産減価償却率"/>
        <xdr:cNvSpPr txBox="1"/>
      </xdr:nvSpPr>
      <xdr:spPr>
        <a:xfrm>
          <a:off x="35820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37355</xdr:rowOff>
    </xdr:from>
    <xdr:ext cx="405111" cy="259045"/>
    <xdr:sp macro="" textlink="">
      <xdr:nvSpPr>
        <xdr:cNvPr id="90" name="n_2mainValue【体育館・プール】&#10;有形固定資産減価償却率"/>
        <xdr:cNvSpPr txBox="1"/>
      </xdr:nvSpPr>
      <xdr:spPr>
        <a:xfrm>
          <a:off x="2705744" y="1083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1" name="直線コネクタ 1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2" name="テキスト ボックス 1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3" name="直線コネクタ 1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4" name="テキスト ボックス 1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5" name="直線コネクタ 1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6" name="テキスト ボックス 1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7" name="直線コネクタ 1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8" name="テキスト ボックス 1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9" name="直線コネクタ 1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0" name="テキスト ボックス 1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1" name="直線コネクタ 1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2" name="テキスト ボックス 1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153488</xdr:rowOff>
    </xdr:from>
    <xdr:to>
      <xdr:col>54</xdr:col>
      <xdr:colOff>189865</xdr:colOff>
      <xdr:row>63</xdr:row>
      <xdr:rowOff>138793</xdr:rowOff>
    </xdr:to>
    <xdr:cxnSp macro="">
      <xdr:nvCxnSpPr>
        <xdr:cNvPr id="116" name="直線コネクタ 115"/>
        <xdr:cNvCxnSpPr/>
      </xdr:nvCxnSpPr>
      <xdr:spPr>
        <a:xfrm flipV="1">
          <a:off x="10476865" y="9754688"/>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142620</xdr:rowOff>
    </xdr:from>
    <xdr:ext cx="469744" cy="259045"/>
    <xdr:sp macro="" textlink="">
      <xdr:nvSpPr>
        <xdr:cNvPr id="117" name="【体育館・プール】&#10;一人当たり面積最小値テキスト"/>
        <xdr:cNvSpPr txBox="1"/>
      </xdr:nvSpPr>
      <xdr:spPr>
        <a:xfrm>
          <a:off x="10515600" y="1094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138793</xdr:rowOff>
    </xdr:from>
    <xdr:to>
      <xdr:col>55</xdr:col>
      <xdr:colOff>88900</xdr:colOff>
      <xdr:row>63</xdr:row>
      <xdr:rowOff>138793</xdr:rowOff>
    </xdr:to>
    <xdr:cxnSp macro="">
      <xdr:nvCxnSpPr>
        <xdr:cNvPr id="118" name="直線コネクタ 117"/>
        <xdr:cNvCxnSpPr/>
      </xdr:nvCxnSpPr>
      <xdr:spPr>
        <a:xfrm>
          <a:off x="10388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100165</xdr:rowOff>
    </xdr:from>
    <xdr:ext cx="469744" cy="259045"/>
    <xdr:sp macro="" textlink="">
      <xdr:nvSpPr>
        <xdr:cNvPr id="119" name="【体育館・プール】&#10;一人当たり面積最大値テキスト"/>
        <xdr:cNvSpPr txBox="1"/>
      </xdr:nvSpPr>
      <xdr:spPr>
        <a:xfrm>
          <a:off x="10515600" y="952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153488</xdr:rowOff>
    </xdr:from>
    <xdr:to>
      <xdr:col>55</xdr:col>
      <xdr:colOff>88900</xdr:colOff>
      <xdr:row>56</xdr:row>
      <xdr:rowOff>153488</xdr:rowOff>
    </xdr:to>
    <xdr:cxnSp macro="">
      <xdr:nvCxnSpPr>
        <xdr:cNvPr id="120" name="直線コネクタ 119"/>
        <xdr:cNvCxnSpPr/>
      </xdr:nvCxnSpPr>
      <xdr:spPr>
        <a:xfrm>
          <a:off x="10388600" y="975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136633</xdr:rowOff>
    </xdr:from>
    <xdr:ext cx="469744" cy="259045"/>
    <xdr:sp macro="" textlink="">
      <xdr:nvSpPr>
        <xdr:cNvPr id="121" name="【体育館・プール】&#10;一人当たり面積平均値テキスト"/>
        <xdr:cNvSpPr txBox="1"/>
      </xdr:nvSpPr>
      <xdr:spPr>
        <a:xfrm>
          <a:off x="10515600" y="1042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158206</xdr:rowOff>
    </xdr:from>
    <xdr:to>
      <xdr:col>55</xdr:col>
      <xdr:colOff>50800</xdr:colOff>
      <xdr:row>61</xdr:row>
      <xdr:rowOff>88356</xdr:rowOff>
    </xdr:to>
    <xdr:sp macro="" textlink="">
      <xdr:nvSpPr>
        <xdr:cNvPr id="122" name="フローチャート: 判断 121"/>
        <xdr:cNvSpPr/>
      </xdr:nvSpPr>
      <xdr:spPr>
        <a:xfrm>
          <a:off x="10426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16147</xdr:rowOff>
    </xdr:from>
    <xdr:to>
      <xdr:col>50</xdr:col>
      <xdr:colOff>165100</xdr:colOff>
      <xdr:row>60</xdr:row>
      <xdr:rowOff>117747</xdr:rowOff>
    </xdr:to>
    <xdr:sp macro="" textlink="">
      <xdr:nvSpPr>
        <xdr:cNvPr id="123" name="フローチャート: 判断 122"/>
        <xdr:cNvSpPr/>
      </xdr:nvSpPr>
      <xdr:spPr>
        <a:xfrm>
          <a:off x="958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108874</xdr:rowOff>
    </xdr:from>
    <xdr:ext cx="469744" cy="259045"/>
    <xdr:sp macro="" textlink="">
      <xdr:nvSpPr>
        <xdr:cNvPr id="124" name="n_1aveValue【体育館・プール】&#10;一人当たり面積"/>
        <xdr:cNvSpPr txBox="1"/>
      </xdr:nvSpPr>
      <xdr:spPr>
        <a:xfrm>
          <a:off x="9391727" y="1039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34109</xdr:rowOff>
    </xdr:from>
    <xdr:to>
      <xdr:col>46</xdr:col>
      <xdr:colOff>38100</xdr:colOff>
      <xdr:row>60</xdr:row>
      <xdr:rowOff>135709</xdr:rowOff>
    </xdr:to>
    <xdr:sp macro="" textlink="">
      <xdr:nvSpPr>
        <xdr:cNvPr id="125" name="フローチャート: 判断 124"/>
        <xdr:cNvSpPr/>
      </xdr:nvSpPr>
      <xdr:spPr>
        <a:xfrm>
          <a:off x="8699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126836</xdr:rowOff>
    </xdr:from>
    <xdr:ext cx="469744" cy="259045"/>
    <xdr:sp macro="" textlink="">
      <xdr:nvSpPr>
        <xdr:cNvPr id="126" name="n_2aveValue【体育館・プール】&#10;一人当たり面積"/>
        <xdr:cNvSpPr txBox="1"/>
      </xdr:nvSpPr>
      <xdr:spPr>
        <a:xfrm>
          <a:off x="85154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105954</xdr:rowOff>
    </xdr:from>
    <xdr:to>
      <xdr:col>50</xdr:col>
      <xdr:colOff>165100</xdr:colOff>
      <xdr:row>56</xdr:row>
      <xdr:rowOff>36104</xdr:rowOff>
    </xdr:to>
    <xdr:sp macro="" textlink="">
      <xdr:nvSpPr>
        <xdr:cNvPr id="132" name="楕円 131"/>
        <xdr:cNvSpPr/>
      </xdr:nvSpPr>
      <xdr:spPr>
        <a:xfrm>
          <a:off x="9588500" y="95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138612</xdr:rowOff>
    </xdr:from>
    <xdr:to>
      <xdr:col>46</xdr:col>
      <xdr:colOff>38100</xdr:colOff>
      <xdr:row>56</xdr:row>
      <xdr:rowOff>68762</xdr:rowOff>
    </xdr:to>
    <xdr:sp macro="" textlink="">
      <xdr:nvSpPr>
        <xdr:cNvPr id="133" name="楕円 132"/>
        <xdr:cNvSpPr/>
      </xdr:nvSpPr>
      <xdr:spPr>
        <a:xfrm>
          <a:off x="8699500" y="95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156754</xdr:rowOff>
    </xdr:from>
    <xdr:to>
      <xdr:col>50</xdr:col>
      <xdr:colOff>114300</xdr:colOff>
      <xdr:row>56</xdr:row>
      <xdr:rowOff>17962</xdr:rowOff>
    </xdr:to>
    <xdr:cxnSp macro="">
      <xdr:nvCxnSpPr>
        <xdr:cNvPr id="134" name="直線コネクタ 133"/>
        <xdr:cNvCxnSpPr/>
      </xdr:nvCxnSpPr>
      <xdr:spPr>
        <a:xfrm flipV="1">
          <a:off x="8750300" y="95865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52631</xdr:rowOff>
    </xdr:from>
    <xdr:ext cx="469744" cy="259045"/>
    <xdr:sp macro="" textlink="">
      <xdr:nvSpPr>
        <xdr:cNvPr id="135" name="n_1mainValue【体育館・プール】&#10;一人当たり面積"/>
        <xdr:cNvSpPr txBox="1"/>
      </xdr:nvSpPr>
      <xdr:spPr>
        <a:xfrm>
          <a:off x="9391727" y="931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85289</xdr:rowOff>
    </xdr:from>
    <xdr:ext cx="469744" cy="259045"/>
    <xdr:sp macro="" textlink="">
      <xdr:nvSpPr>
        <xdr:cNvPr id="136" name="n_2mainValue【体育館・プール】&#10;一人当たり面積"/>
        <xdr:cNvSpPr txBox="1"/>
      </xdr:nvSpPr>
      <xdr:spPr>
        <a:xfrm>
          <a:off x="8515427" y="934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1" name="テキスト ボックス 1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2" name="直線コネクタ 1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63" name="テキスト ボックス 16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4" name="直線コネクタ 16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5" name="テキスト ボックス 16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6" name="直線コネクタ 16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7" name="テキスト ボックス 16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68" name="直線コネクタ 16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69" name="テキスト ボックス 16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0" name="直線コネクタ 16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71" name="テキスト ボックス 17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2" name="直線コネクタ 1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3" name="テキスト ボックス 1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175" name="直線コネクタ 174"/>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176" name="【市民会館】&#10;有形固定資産減価償却率最小値テキスト"/>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177" name="直線コネクタ 176"/>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178"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179" name="直線コネクタ 178"/>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180" name="【市民会館】&#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181" name="フローチャート: 判断 180"/>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182" name="フローチャート: 判断 181"/>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156990</xdr:rowOff>
    </xdr:from>
    <xdr:ext cx="405111" cy="259045"/>
    <xdr:sp macro="" textlink="">
      <xdr:nvSpPr>
        <xdr:cNvPr id="183" name="n_1aveValue【市民会館】&#10;有形固定資産減価償却率"/>
        <xdr:cNvSpPr txBox="1"/>
      </xdr:nvSpPr>
      <xdr:spPr>
        <a:xfrm>
          <a:off x="35820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20828</xdr:rowOff>
    </xdr:from>
    <xdr:to>
      <xdr:col>15</xdr:col>
      <xdr:colOff>101600</xdr:colOff>
      <xdr:row>104</xdr:row>
      <xdr:rowOff>122428</xdr:rowOff>
    </xdr:to>
    <xdr:sp macro="" textlink="">
      <xdr:nvSpPr>
        <xdr:cNvPr id="184" name="フローチャート: 判断 183"/>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138955</xdr:rowOff>
    </xdr:from>
    <xdr:ext cx="405111" cy="259045"/>
    <xdr:sp macro="" textlink="">
      <xdr:nvSpPr>
        <xdr:cNvPr id="185" name="n_2aveValue【市民会館】&#10;有形固定資産減価償却率"/>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6" name="テキスト ボックス 1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7" name="テキスト ボックス 1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8" name="テキスト ボックス 1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9" name="テキスト ボックス 1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0" name="テキスト ボックス 1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61976</xdr:rowOff>
    </xdr:from>
    <xdr:to>
      <xdr:col>20</xdr:col>
      <xdr:colOff>38100</xdr:colOff>
      <xdr:row>104</xdr:row>
      <xdr:rowOff>163576</xdr:rowOff>
    </xdr:to>
    <xdr:sp macro="" textlink="">
      <xdr:nvSpPr>
        <xdr:cNvPr id="191" name="楕円 190"/>
        <xdr:cNvSpPr/>
      </xdr:nvSpPr>
      <xdr:spPr>
        <a:xfrm>
          <a:off x="3746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112268</xdr:rowOff>
    </xdr:from>
    <xdr:to>
      <xdr:col>15</xdr:col>
      <xdr:colOff>101600</xdr:colOff>
      <xdr:row>105</xdr:row>
      <xdr:rowOff>42418</xdr:rowOff>
    </xdr:to>
    <xdr:sp macro="" textlink="">
      <xdr:nvSpPr>
        <xdr:cNvPr id="192" name="楕円 191"/>
        <xdr:cNvSpPr/>
      </xdr:nvSpPr>
      <xdr:spPr>
        <a:xfrm>
          <a:off x="2857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112776</xdr:rowOff>
    </xdr:from>
    <xdr:to>
      <xdr:col>19</xdr:col>
      <xdr:colOff>177800</xdr:colOff>
      <xdr:row>104</xdr:row>
      <xdr:rowOff>163068</xdr:rowOff>
    </xdr:to>
    <xdr:cxnSp macro="">
      <xdr:nvCxnSpPr>
        <xdr:cNvPr id="193" name="直線コネクタ 192"/>
        <xdr:cNvCxnSpPr/>
      </xdr:nvCxnSpPr>
      <xdr:spPr>
        <a:xfrm flipV="1">
          <a:off x="2908300" y="179435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8653</xdr:rowOff>
    </xdr:from>
    <xdr:ext cx="405111" cy="259045"/>
    <xdr:sp macro="" textlink="">
      <xdr:nvSpPr>
        <xdr:cNvPr id="194" name="n_1mainValue【市民会館】&#10;有形固定資産減価償却率"/>
        <xdr:cNvSpPr txBox="1"/>
      </xdr:nvSpPr>
      <xdr:spPr>
        <a:xfrm>
          <a:off x="3582044" y="1766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33545</xdr:rowOff>
    </xdr:from>
    <xdr:ext cx="405111" cy="259045"/>
    <xdr:sp macro="" textlink="">
      <xdr:nvSpPr>
        <xdr:cNvPr id="195" name="n_2mainValue【市民会館】&#10;有形固定資産減価償却率"/>
        <xdr:cNvSpPr txBox="1"/>
      </xdr:nvSpPr>
      <xdr:spPr>
        <a:xfrm>
          <a:off x="27057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6" name="正方形/長方形 1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7" name="正方形/長方形 1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8" name="正方形/長方形 1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9" name="正方形/長方形 1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0" name="正方形/長方形 1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1" name="正方形/長方形 2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2" name="正方形/長方形 2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3" name="正方形/長方形 2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4" name="テキスト ボックス 2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5" name="直線コネクタ 2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6" name="直線コネクタ 2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7" name="テキスト ボックス 2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08" name="直線コネクタ 2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09" name="テキスト ボックス 2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0" name="直線コネクタ 2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1" name="テキスト ボックス 2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2" name="直線コネクタ 2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3" name="テキスト ボックス 2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4" name="直線コネクタ 2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5" name="テキスト ボックス 2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6" name="直線コネクタ 2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7" name="テキスト ボックス 2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219" name="直線コネクタ 218"/>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220"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221" name="直線コネクタ 220"/>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222" name="【市民会館】&#10;一人当たり面積最大値テキスト"/>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223" name="直線コネクタ 222"/>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224" name="【市民会館】&#10;一人当たり面積平均値テキスト"/>
        <xdr:cNvSpPr txBox="1"/>
      </xdr:nvSpPr>
      <xdr:spPr>
        <a:xfrm>
          <a:off x="10515600" y="17876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225" name="フローチャート: 判断 224"/>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226" name="フローチャート: 判断 225"/>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2557</xdr:rowOff>
    </xdr:from>
    <xdr:ext cx="469744" cy="259045"/>
    <xdr:sp macro="" textlink="">
      <xdr:nvSpPr>
        <xdr:cNvPr id="227" name="n_1ave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228" name="フローチャート: 判断 227"/>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229"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0" name="テキスト ボックス 2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1" name="テキスト ボックス 2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2" name="テキスト ボックス 2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3" name="テキスト ボックス 2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4" name="テキスト ボックス 2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235" name="楕円 234"/>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236" name="楕円 235"/>
        <xdr:cNvSpPr/>
      </xdr:nvSpPr>
      <xdr:spPr>
        <a:xfrm>
          <a:off x="8699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152400</xdr:rowOff>
    </xdr:to>
    <xdr:cxnSp macro="">
      <xdr:nvCxnSpPr>
        <xdr:cNvPr id="237" name="直線コネクタ 236"/>
        <xdr:cNvCxnSpPr/>
      </xdr:nvCxnSpPr>
      <xdr:spPr>
        <a:xfrm flipV="1">
          <a:off x="8750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15257</xdr:rowOff>
    </xdr:from>
    <xdr:ext cx="469744" cy="259045"/>
    <xdr:sp macro="" textlink="">
      <xdr:nvSpPr>
        <xdr:cNvPr id="238"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239" name="n_2main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7" name="正方形/長方形 2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8" name="テキスト ボックス 2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9" name="直線コネクタ 2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0" name="テキスト ボックス 2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51" name="直線コネクタ 25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52" name="テキスト ボックス 25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53" name="直線コネクタ 25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54" name="テキスト ボックス 25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55" name="直線コネクタ 25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56" name="テキスト ボックス 25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57" name="直線コネクタ 25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258" name="テキスト ボックス 25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9" name="直線コネクタ 2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0" name="テキスト ボックス 2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38</xdr:row>
      <xdr:rowOff>23622</xdr:rowOff>
    </xdr:to>
    <xdr:cxnSp macro="">
      <xdr:nvCxnSpPr>
        <xdr:cNvPr id="262" name="直線コネクタ 261"/>
        <xdr:cNvCxnSpPr/>
      </xdr:nvCxnSpPr>
      <xdr:spPr>
        <a:xfrm flipV="1">
          <a:off x="16318864" y="573405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27449</xdr:rowOff>
    </xdr:from>
    <xdr:ext cx="405111" cy="259045"/>
    <xdr:sp macro="" textlink="">
      <xdr:nvSpPr>
        <xdr:cNvPr id="263" name="【一般廃棄物処理施設】&#10;有形固定資産減価償却率最小値テキスト"/>
        <xdr:cNvSpPr txBox="1"/>
      </xdr:nvSpPr>
      <xdr:spPr>
        <a:xfrm>
          <a:off x="16357600" y="654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23622</xdr:rowOff>
    </xdr:from>
    <xdr:to>
      <xdr:col>86</xdr:col>
      <xdr:colOff>25400</xdr:colOff>
      <xdr:row>38</xdr:row>
      <xdr:rowOff>23622</xdr:rowOff>
    </xdr:to>
    <xdr:cxnSp macro="">
      <xdr:nvCxnSpPr>
        <xdr:cNvPr id="264" name="直線コネクタ 263"/>
        <xdr:cNvCxnSpPr/>
      </xdr:nvCxnSpPr>
      <xdr:spPr>
        <a:xfrm>
          <a:off x="16230600" y="653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265" name="【一般廃棄物処理施設】&#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266" name="直線コネクタ 265"/>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122699</xdr:rowOff>
    </xdr:from>
    <xdr:ext cx="405111" cy="259045"/>
    <xdr:sp macro="" textlink="">
      <xdr:nvSpPr>
        <xdr:cNvPr id="267" name="【一般廃棄物処理施設】&#10;有形固定資産減価償却率平均値テキスト"/>
        <xdr:cNvSpPr txBox="1"/>
      </xdr:nvSpPr>
      <xdr:spPr>
        <a:xfrm>
          <a:off x="16357600" y="5951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268" name="フローチャート: 判断 267"/>
        <xdr:cNvSpPr/>
      </xdr:nvSpPr>
      <xdr:spPr>
        <a:xfrm>
          <a:off x="162687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73406</xdr:rowOff>
    </xdr:from>
    <xdr:to>
      <xdr:col>81</xdr:col>
      <xdr:colOff>101600</xdr:colOff>
      <xdr:row>42</xdr:row>
      <xdr:rowOff>3556</xdr:rowOff>
    </xdr:to>
    <xdr:sp macro="" textlink="">
      <xdr:nvSpPr>
        <xdr:cNvPr id="269" name="フローチャート: 判断 268"/>
        <xdr:cNvSpPr/>
      </xdr:nvSpPr>
      <xdr:spPr>
        <a:xfrm>
          <a:off x="15430500" y="710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166133</xdr:rowOff>
    </xdr:from>
    <xdr:ext cx="405111" cy="259045"/>
    <xdr:sp macro="" textlink="">
      <xdr:nvSpPr>
        <xdr:cNvPr id="270" name="n_1aveValue【一般廃棄物処理施設】&#10;有形固定資産減価償却率"/>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43688</xdr:rowOff>
    </xdr:from>
    <xdr:to>
      <xdr:col>76</xdr:col>
      <xdr:colOff>165100</xdr:colOff>
      <xdr:row>37</xdr:row>
      <xdr:rowOff>145288</xdr:rowOff>
    </xdr:to>
    <xdr:sp macro="" textlink="">
      <xdr:nvSpPr>
        <xdr:cNvPr id="271" name="フローチャート: 判断 270"/>
        <xdr:cNvSpPr/>
      </xdr:nvSpPr>
      <xdr:spPr>
        <a:xfrm>
          <a:off x="14541500" y="63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161815</xdr:rowOff>
    </xdr:from>
    <xdr:ext cx="405111" cy="259045"/>
    <xdr:sp macro="" textlink="">
      <xdr:nvSpPr>
        <xdr:cNvPr id="272" name="n_2aveValue【一般廃棄物処理施設】&#10;有形固定資産減価償却率"/>
        <xdr:cNvSpPr txBox="1"/>
      </xdr:nvSpPr>
      <xdr:spPr>
        <a:xfrm>
          <a:off x="14389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3" name="テキスト ボックス 2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4" name="テキスト ボックス 2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5" name="テキスト ボックス 2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6" name="テキスト ボックス 2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7" name="テキスト ボックス 2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157988</xdr:rowOff>
    </xdr:from>
    <xdr:to>
      <xdr:col>81</xdr:col>
      <xdr:colOff>101600</xdr:colOff>
      <xdr:row>35</xdr:row>
      <xdr:rowOff>88138</xdr:rowOff>
    </xdr:to>
    <xdr:sp macro="" textlink="">
      <xdr:nvSpPr>
        <xdr:cNvPr id="278" name="楕円 277"/>
        <xdr:cNvSpPr/>
      </xdr:nvSpPr>
      <xdr:spPr>
        <a:xfrm>
          <a:off x="15430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104665</xdr:rowOff>
    </xdr:from>
    <xdr:ext cx="405111" cy="259045"/>
    <xdr:sp macro="" textlink="">
      <xdr:nvSpPr>
        <xdr:cNvPr id="279" name="n_1mainValue【一般廃棄物処理施設】&#10;有形固定資産減価償却率"/>
        <xdr:cNvSpPr txBox="1"/>
      </xdr:nvSpPr>
      <xdr:spPr>
        <a:xfrm>
          <a:off x="15266044" y="576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0" name="正方形/長方形 2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1" name="正方形/長方形 2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2" name="正方形/長方形 2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3" name="正方形/長方形 2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4" name="正方形/長方形 2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5" name="正方形/長方形 2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6" name="正方形/長方形 2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7" name="正方形/長方形 2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8" name="テキスト ボックス 2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9" name="直線コネクタ 2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0" name="直線コネクタ 2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1" name="テキスト ボックス 2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2" name="直線コネクタ 2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3" name="テキスト ボックス 29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4" name="直線コネクタ 2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5" name="テキスト ボックス 2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6" name="直線コネクタ 2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97" name="テキスト ボックス 2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8" name="直線コネクタ 2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99" name="テキスト ボックス 2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0" name="直線コネクタ 2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1" name="テキスト ボックス 3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303" name="直線コネクタ 302"/>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304" name="【一般廃棄物処理施設】&#10;一人当たり有形固定資産（償却資産）額最小値テキスト"/>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305" name="直線コネクタ 304"/>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306" name="【一般廃棄物処理施設】&#10;一人当たり有形固定資産（償却資産）額最大値テキスト"/>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307" name="直線コネクタ 306"/>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97534</xdr:rowOff>
    </xdr:from>
    <xdr:ext cx="599010" cy="259045"/>
    <xdr:sp macro="" textlink="">
      <xdr:nvSpPr>
        <xdr:cNvPr id="308" name="【一般廃棄物処理施設】&#10;一人当たり有形固定資産（償却資産）額平均値テキスト"/>
        <xdr:cNvSpPr txBox="1"/>
      </xdr:nvSpPr>
      <xdr:spPr>
        <a:xfrm>
          <a:off x="22199600" y="6784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309" name="フローチャート: 判断 308"/>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310" name="フローチャート: 判断 309"/>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31</xdr:row>
      <xdr:rowOff>93513</xdr:rowOff>
    </xdr:from>
    <xdr:ext cx="599010" cy="259045"/>
    <xdr:sp macro="" textlink="">
      <xdr:nvSpPr>
        <xdr:cNvPr id="311" name="n_1aveValue【一般廃棄物処理施設】&#10;一人当たり有形固定資産（償却資産）額"/>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71375</xdr:rowOff>
    </xdr:from>
    <xdr:to>
      <xdr:col>107</xdr:col>
      <xdr:colOff>101600</xdr:colOff>
      <xdr:row>40</xdr:row>
      <xdr:rowOff>1525</xdr:rowOff>
    </xdr:to>
    <xdr:sp macro="" textlink="">
      <xdr:nvSpPr>
        <xdr:cNvPr id="312" name="フローチャート: 判断 311"/>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18052</xdr:rowOff>
    </xdr:from>
    <xdr:ext cx="599010" cy="259045"/>
    <xdr:sp macro="" textlink="">
      <xdr:nvSpPr>
        <xdr:cNvPr id="313" name="n_2aveValue【一般廃棄物処理施設】&#10;一人当たり有形固定資産（償却資産）額"/>
        <xdr:cNvSpPr txBox="1"/>
      </xdr:nvSpPr>
      <xdr:spPr>
        <a:xfrm>
          <a:off x="20134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4" name="テキスト ボックス 3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5" name="テキスト ボックス 3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6" name="テキスト ボックス 3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7" name="テキスト ボックス 3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8" name="テキスト ボックス 3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3493</xdr:rowOff>
    </xdr:from>
    <xdr:to>
      <xdr:col>112</xdr:col>
      <xdr:colOff>38100</xdr:colOff>
      <xdr:row>40</xdr:row>
      <xdr:rowOff>105093</xdr:rowOff>
    </xdr:to>
    <xdr:sp macro="" textlink="">
      <xdr:nvSpPr>
        <xdr:cNvPr id="319" name="楕円 318"/>
        <xdr:cNvSpPr/>
      </xdr:nvSpPr>
      <xdr:spPr>
        <a:xfrm>
          <a:off x="21272500" y="68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96220</xdr:rowOff>
    </xdr:from>
    <xdr:ext cx="534377" cy="259045"/>
    <xdr:sp macro="" textlink="">
      <xdr:nvSpPr>
        <xdr:cNvPr id="320" name="n_1mainValue【一般廃棄物処理施設】&#10;一人当たり有形固定資産（償却資産）額"/>
        <xdr:cNvSpPr txBox="1"/>
      </xdr:nvSpPr>
      <xdr:spPr>
        <a:xfrm>
          <a:off x="21043411" y="69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1" name="正方形/長方形 3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2" name="正方形/長方形 3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3" name="正方形/長方形 3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4" name="正方形/長方形 3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5" name="正方形/長方形 3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6" name="正方形/長方形 3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7" name="正方形/長方形 3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8" name="正方形/長方形 3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9" name="テキスト ボックス 3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0" name="直線コネクタ 3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1" name="テキスト ボックス 3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32" name="直線コネクタ 33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33" name="テキスト ボックス 33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34" name="直線コネクタ 33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35" name="テキスト ボックス 33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36" name="直線コネクタ 33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37" name="テキスト ボックス 33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38" name="直線コネクタ 33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39" name="テキスト ボックス 338"/>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0" name="直線コネクタ 3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1" name="テキスト ボックス 3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343" name="直線コネクタ 342"/>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344" name="【保健センター・保健所】&#10;有形固定資産減価償却率最小値テキスト"/>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345" name="直線コネクタ 344"/>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346" name="【保健センター・保健所】&#10;有形固定資産減価償却率最大値テキスト"/>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347" name="直線コネクタ 346"/>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348" name="【保健センター・保健所】&#10;有形固定資産減価償却率平均値テキスト"/>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349" name="フローチャート: 判断 348"/>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350" name="フローチャート: 判断 349"/>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135907</xdr:rowOff>
    </xdr:from>
    <xdr:ext cx="405111" cy="259045"/>
    <xdr:sp macro="" textlink="">
      <xdr:nvSpPr>
        <xdr:cNvPr id="351" name="n_1aveValue【保健センター・保健所】&#10;有形固定資産減価償却率"/>
        <xdr:cNvSpPr txBox="1"/>
      </xdr:nvSpPr>
      <xdr:spPr>
        <a:xfrm>
          <a:off x="152660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352" name="フローチャート: 判断 351"/>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65041</xdr:rowOff>
    </xdr:from>
    <xdr:ext cx="405111" cy="259045"/>
    <xdr:sp macro="" textlink="">
      <xdr:nvSpPr>
        <xdr:cNvPr id="353" name="n_2aveValue【保健センター・保健所】&#10;有形固定資産減価償却率"/>
        <xdr:cNvSpPr txBox="1"/>
      </xdr:nvSpPr>
      <xdr:spPr>
        <a:xfrm>
          <a:off x="14389744"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4" name="テキスト ボックス 3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5" name="テキスト ボックス 3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6" name="テキスト ボックス 3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7" name="テキスト ボックス 3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8" name="テキスト ボックス 3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79502</xdr:rowOff>
    </xdr:from>
    <xdr:to>
      <xdr:col>81</xdr:col>
      <xdr:colOff>101600</xdr:colOff>
      <xdr:row>64</xdr:row>
      <xdr:rowOff>9652</xdr:rowOff>
    </xdr:to>
    <xdr:sp macro="" textlink="">
      <xdr:nvSpPr>
        <xdr:cNvPr id="359" name="楕円 358"/>
        <xdr:cNvSpPr/>
      </xdr:nvSpPr>
      <xdr:spPr>
        <a:xfrm>
          <a:off x="15430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129794</xdr:rowOff>
    </xdr:from>
    <xdr:to>
      <xdr:col>76</xdr:col>
      <xdr:colOff>165100</xdr:colOff>
      <xdr:row>64</xdr:row>
      <xdr:rowOff>59944</xdr:rowOff>
    </xdr:to>
    <xdr:sp macro="" textlink="">
      <xdr:nvSpPr>
        <xdr:cNvPr id="360" name="楕円 359"/>
        <xdr:cNvSpPr/>
      </xdr:nvSpPr>
      <xdr:spPr>
        <a:xfrm>
          <a:off x="14541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130302</xdr:rowOff>
    </xdr:from>
    <xdr:to>
      <xdr:col>81</xdr:col>
      <xdr:colOff>50800</xdr:colOff>
      <xdr:row>64</xdr:row>
      <xdr:rowOff>9144</xdr:rowOff>
    </xdr:to>
    <xdr:cxnSp macro="">
      <xdr:nvCxnSpPr>
        <xdr:cNvPr id="361" name="直線コネクタ 360"/>
        <xdr:cNvCxnSpPr/>
      </xdr:nvCxnSpPr>
      <xdr:spPr>
        <a:xfrm flipV="1">
          <a:off x="14592300" y="10931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779</xdr:rowOff>
    </xdr:from>
    <xdr:ext cx="405111" cy="259045"/>
    <xdr:sp macro="" textlink="">
      <xdr:nvSpPr>
        <xdr:cNvPr id="362" name="n_1mainValue【保健センター・保健所】&#10;有形固定資産減価償却率"/>
        <xdr:cNvSpPr txBox="1"/>
      </xdr:nvSpPr>
      <xdr:spPr>
        <a:xfrm>
          <a:off x="15266044" y="1097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51071</xdr:rowOff>
    </xdr:from>
    <xdr:ext cx="405111" cy="259045"/>
    <xdr:sp macro="" textlink="">
      <xdr:nvSpPr>
        <xdr:cNvPr id="363" name="n_2mainValue【保健センター・保健所】&#10;有形固定資産減価償却率"/>
        <xdr:cNvSpPr txBox="1"/>
      </xdr:nvSpPr>
      <xdr:spPr>
        <a:xfrm>
          <a:off x="14389744" y="1102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1" name="正方形/長方形 3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2" name="テキスト ボックス 3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3" name="直線コネクタ 3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4" name="直線コネクタ 3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5" name="テキスト ボックス 3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6" name="直線コネクタ 3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7" name="テキスト ボックス 3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8" name="直線コネクタ 3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9" name="テキスト ボックス 3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0" name="直線コネクタ 3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1" name="テキスト ボックス 3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2" name="直線コネクタ 3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3" name="テキスト ボックス 3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385" name="直線コネクタ 384"/>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386"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387" name="直線コネクタ 386"/>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388" name="【保健センター・保健所】&#10;一人当たり面積最大値テキスト"/>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389" name="直線コネクタ 388"/>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390" name="【保健センター・保健所】&#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391" name="フローチャート: 判断 390"/>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392" name="フローチャート: 判断 391"/>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28465</xdr:rowOff>
    </xdr:from>
    <xdr:ext cx="469744" cy="259045"/>
    <xdr:sp macro="" textlink="">
      <xdr:nvSpPr>
        <xdr:cNvPr id="393" name="n_1aveValue【保健センター・保健所】&#10;一人当たり面積"/>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394" name="フローチャート: 判断 393"/>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161053</xdr:rowOff>
    </xdr:from>
    <xdr:ext cx="469744" cy="259045"/>
    <xdr:sp macro="" textlink="">
      <xdr:nvSpPr>
        <xdr:cNvPr id="395" name="n_2aveValue【保健センター・保健所】&#10;一人当たり面積"/>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6" name="テキスト ボックス 3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7" name="テキスト ボックス 3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8" name="テキスト ボックス 3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9" name="テキスト ボックス 3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0" name="テキスト ボックス 3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401" name="楕円 400"/>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402" name="楕円 401"/>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403" name="直線コネクタ 402"/>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404"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405"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6" name="正方形/長方形 4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7" name="正方形/長方形 4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8" name="正方形/長方形 4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9" name="正方形/長方形 4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0" name="正方形/長方形 4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1" name="正方形/長方形 4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2" name="正方形/長方形 4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3" name="正方形/長方形 4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4" name="テキスト ボックス 4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5" name="直線コネクタ 4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16" name="テキスト ボックス 41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7" name="直線コネクタ 4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18" name="テキスト ボックス 41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9" name="直線コネクタ 4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0" name="テキスト ボックス 4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1" name="直線コネクタ 4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2" name="テキスト ボックス 4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3" name="直線コネクタ 4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4" name="テキスト ボックス 4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5" name="直線コネクタ 4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6" name="テキスト ボックス 42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7" name="直線コネクタ 4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28" name="テキスト ボックス 42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430" name="直線コネクタ 429"/>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31"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32" name="直線コネクタ 431"/>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33"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34" name="直線コネクタ 433"/>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435" name="【消防施設】&#10;有形固定資産減価償却率平均値テキスト"/>
        <xdr:cNvSpPr txBox="1"/>
      </xdr:nvSpPr>
      <xdr:spPr>
        <a:xfrm>
          <a:off x="16357600" y="1434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436" name="フローチャート: 判断 435"/>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437" name="フローチャート: 判断 436"/>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156227</xdr:rowOff>
    </xdr:from>
    <xdr:ext cx="405111" cy="259045"/>
    <xdr:sp macro="" textlink="">
      <xdr:nvSpPr>
        <xdr:cNvPr id="438" name="n_1aveValue【消防施設】&#10;有形固定資産減価償却率"/>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151130</xdr:rowOff>
    </xdr:from>
    <xdr:to>
      <xdr:col>76</xdr:col>
      <xdr:colOff>165100</xdr:colOff>
      <xdr:row>86</xdr:row>
      <xdr:rowOff>81280</xdr:rowOff>
    </xdr:to>
    <xdr:sp macro="" textlink="">
      <xdr:nvSpPr>
        <xdr:cNvPr id="439" name="フローチャート: 判断 438"/>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97807</xdr:rowOff>
    </xdr:from>
    <xdr:ext cx="405111" cy="259045"/>
    <xdr:sp macro="" textlink="">
      <xdr:nvSpPr>
        <xdr:cNvPr id="440" name="n_2aveValue【消防施設】&#10;有形固定資産減価償却率"/>
        <xdr:cNvSpPr txBox="1"/>
      </xdr:nvSpPr>
      <xdr:spPr>
        <a:xfrm>
          <a:off x="14389744" y="1449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1" name="テキスト ボックス 4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2" name="テキスト ボックス 4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3" name="テキスト ボックス 4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4" name="テキスト ボックス 4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5" name="テキスト ボックス 4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59689</xdr:rowOff>
    </xdr:from>
    <xdr:to>
      <xdr:col>81</xdr:col>
      <xdr:colOff>101600</xdr:colOff>
      <xdr:row>78</xdr:row>
      <xdr:rowOff>161289</xdr:rowOff>
    </xdr:to>
    <xdr:sp macro="" textlink="">
      <xdr:nvSpPr>
        <xdr:cNvPr id="446" name="楕円 445"/>
        <xdr:cNvSpPr/>
      </xdr:nvSpPr>
      <xdr:spPr>
        <a:xfrm>
          <a:off x="15430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6366</xdr:rowOff>
    </xdr:from>
    <xdr:ext cx="405111" cy="259045"/>
    <xdr:sp macro="" textlink="">
      <xdr:nvSpPr>
        <xdr:cNvPr id="447" name="n_1mainValue【消防施設】&#10;有形固定資産減価償却率"/>
        <xdr:cNvSpPr txBox="1"/>
      </xdr:nvSpPr>
      <xdr:spPr>
        <a:xfrm>
          <a:off x="152660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5" name="正方形/長方形 4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6" name="テキスト ボックス 4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7" name="直線コネクタ 4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8" name="直線コネクタ 4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9" name="テキスト ボックス 4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0" name="直線コネクタ 4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1" name="テキスト ボックス 4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2" name="直線コネクタ 4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3" name="テキスト ボックス 4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4" name="直線コネクタ 4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5" name="テキスト ボックス 4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6" name="直線コネクタ 4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7" name="テキスト ボックス 4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8" name="直線コネクタ 4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9" name="テキスト ボックス 4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471" name="直線コネクタ 470"/>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472"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473" name="直線コネクタ 472"/>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474"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475" name="直線コネクタ 47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476" name="【消防施設】&#10;一人当たり面積平均値テキスト"/>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477" name="フローチャート: 判断 476"/>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478" name="フローチャート: 判断 477"/>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72407</xdr:rowOff>
    </xdr:from>
    <xdr:ext cx="469744" cy="259045"/>
    <xdr:sp macro="" textlink="">
      <xdr:nvSpPr>
        <xdr:cNvPr id="479" name="n_1aveValue【消防施設】&#10;一人当たり面積"/>
        <xdr:cNvSpPr txBox="1"/>
      </xdr:nvSpPr>
      <xdr:spPr>
        <a:xfrm>
          <a:off x="210757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480" name="フローチャート: 判断 479"/>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93997</xdr:rowOff>
    </xdr:from>
    <xdr:ext cx="469744" cy="259045"/>
    <xdr:sp macro="" textlink="">
      <xdr:nvSpPr>
        <xdr:cNvPr id="481" name="n_2ave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2" name="テキスト ボックス 4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97789</xdr:rowOff>
    </xdr:from>
    <xdr:to>
      <xdr:col>112</xdr:col>
      <xdr:colOff>38100</xdr:colOff>
      <xdr:row>83</xdr:row>
      <xdr:rowOff>27939</xdr:rowOff>
    </xdr:to>
    <xdr:sp macro="" textlink="">
      <xdr:nvSpPr>
        <xdr:cNvPr id="487" name="楕円 486"/>
        <xdr:cNvSpPr/>
      </xdr:nvSpPr>
      <xdr:spPr>
        <a:xfrm>
          <a:off x="21272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44466</xdr:rowOff>
    </xdr:from>
    <xdr:ext cx="469744" cy="259045"/>
    <xdr:sp macro="" textlink="">
      <xdr:nvSpPr>
        <xdr:cNvPr id="488" name="n_1mainValue【消防施設】&#10;一人当たり面積"/>
        <xdr:cNvSpPr txBox="1"/>
      </xdr:nvSpPr>
      <xdr:spPr>
        <a:xfrm>
          <a:off x="210757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9" name="正方形/長方形 4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6" name="正方形/長方形 4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9" name="テキスト ボックス 49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0" name="直線コネクタ 4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01" name="テキスト ボックス 5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2" name="直線コネクタ 5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3" name="テキスト ボックス 5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4" name="直線コネクタ 5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5" name="テキスト ボックス 5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6" name="直線コネクタ 5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7" name="テキスト ボックス 5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8" name="直線コネクタ 5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9" name="テキスト ボックス 50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0" name="直線コネクタ 5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1" name="テキスト ボックス 5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513" name="直線コネクタ 512"/>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514" name="【庁舎】&#10;有形固定資産減価償却率最小値テキスト"/>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515" name="直線コネクタ 514"/>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516" name="【庁舎】&#10;有形固定資産減価償却率最大値テキスト"/>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517" name="直線コネクタ 516"/>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518" name="【庁舎】&#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519" name="フローチャート: 判断 518"/>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520" name="フローチャート: 判断 519"/>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81932</xdr:rowOff>
    </xdr:from>
    <xdr:ext cx="405111" cy="259045"/>
    <xdr:sp macro="" textlink="">
      <xdr:nvSpPr>
        <xdr:cNvPr id="521" name="n_1aveValue【庁舎】&#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522" name="フローチャート: 判断 521"/>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30497</xdr:rowOff>
    </xdr:from>
    <xdr:ext cx="405111" cy="259045"/>
    <xdr:sp macro="" textlink="">
      <xdr:nvSpPr>
        <xdr:cNvPr id="523" name="n_2aveValue【庁舎】&#10;有形固定資産減価償却率"/>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4" name="テキスト ボックス 5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5" name="テキスト ボックス 5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6" name="テキスト ボックス 5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7" name="テキスト ボックス 5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8" name="テキスト ボックス 5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153036</xdr:rowOff>
    </xdr:from>
    <xdr:to>
      <xdr:col>81</xdr:col>
      <xdr:colOff>101600</xdr:colOff>
      <xdr:row>105</xdr:row>
      <xdr:rowOff>83186</xdr:rowOff>
    </xdr:to>
    <xdr:sp macro="" textlink="">
      <xdr:nvSpPr>
        <xdr:cNvPr id="529" name="楕円 528"/>
        <xdr:cNvSpPr/>
      </xdr:nvSpPr>
      <xdr:spPr>
        <a:xfrm>
          <a:off x="15430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57786</xdr:rowOff>
    </xdr:from>
    <xdr:to>
      <xdr:col>76</xdr:col>
      <xdr:colOff>165100</xdr:colOff>
      <xdr:row>102</xdr:row>
      <xdr:rowOff>159386</xdr:rowOff>
    </xdr:to>
    <xdr:sp macro="" textlink="">
      <xdr:nvSpPr>
        <xdr:cNvPr id="530" name="楕円 529"/>
        <xdr:cNvSpPr/>
      </xdr:nvSpPr>
      <xdr:spPr>
        <a:xfrm>
          <a:off x="14541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108586</xdr:rowOff>
    </xdr:from>
    <xdr:to>
      <xdr:col>81</xdr:col>
      <xdr:colOff>50800</xdr:colOff>
      <xdr:row>105</xdr:row>
      <xdr:rowOff>32386</xdr:rowOff>
    </xdr:to>
    <xdr:cxnSp macro="">
      <xdr:nvCxnSpPr>
        <xdr:cNvPr id="531" name="直線コネクタ 530"/>
        <xdr:cNvCxnSpPr/>
      </xdr:nvCxnSpPr>
      <xdr:spPr>
        <a:xfrm>
          <a:off x="14592300" y="17596486"/>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532" name="n_1mainValue【庁舎】&#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4463</xdr:rowOff>
    </xdr:from>
    <xdr:ext cx="405111" cy="259045"/>
    <xdr:sp macro="" textlink="">
      <xdr:nvSpPr>
        <xdr:cNvPr id="533" name="n_2mainValue【庁舎】&#10;有形固定資産減価償却率"/>
        <xdr:cNvSpPr txBox="1"/>
      </xdr:nvSpPr>
      <xdr:spPr>
        <a:xfrm>
          <a:off x="14389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4" name="正方形/長方形 5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1" name="正方形/長方形 5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2" name="テキスト ボックス 5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3" name="直線コネクタ 5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44" name="テキスト ボックス 5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545" name="直線コネクタ 54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6" name="テキスト ボックス 54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7" name="直線コネクタ 54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8" name="テキスト ボックス 54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9" name="直線コネクタ 54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0" name="テキスト ボックス 54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1" name="直線コネクタ 55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52" name="テキスト ボックス 55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3" name="直線コネクタ 5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4" name="テキスト ボックス 5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556" name="直線コネクタ 555"/>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57"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58" name="直線コネクタ 557"/>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559"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560" name="直線コネクタ 559"/>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561"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562" name="フローチャート: 判断 561"/>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563" name="フローチャート: 判断 562"/>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4081</xdr:rowOff>
    </xdr:from>
    <xdr:ext cx="469744" cy="259045"/>
    <xdr:sp macro="" textlink="">
      <xdr:nvSpPr>
        <xdr:cNvPr id="564" name="n_1aveValue【庁舎】&#10;一人当たり面積"/>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565" name="フローチャート: 判断 564"/>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77233</xdr:rowOff>
    </xdr:from>
    <xdr:ext cx="469744" cy="259045"/>
    <xdr:sp macro="" textlink="">
      <xdr:nvSpPr>
        <xdr:cNvPr id="566" name="n_2aveValue【庁舎】&#10;一人当たり面積"/>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572" name="楕円 571"/>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137413</xdr:rowOff>
    </xdr:from>
    <xdr:to>
      <xdr:col>107</xdr:col>
      <xdr:colOff>101600</xdr:colOff>
      <xdr:row>107</xdr:row>
      <xdr:rowOff>67563</xdr:rowOff>
    </xdr:to>
    <xdr:sp macro="" textlink="">
      <xdr:nvSpPr>
        <xdr:cNvPr id="573" name="楕円 572"/>
        <xdr:cNvSpPr/>
      </xdr:nvSpPr>
      <xdr:spPr>
        <a:xfrm>
          <a:off x="20383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xdr:rowOff>
    </xdr:from>
    <xdr:to>
      <xdr:col>111</xdr:col>
      <xdr:colOff>177800</xdr:colOff>
      <xdr:row>107</xdr:row>
      <xdr:rowOff>16763</xdr:rowOff>
    </xdr:to>
    <xdr:cxnSp macro="">
      <xdr:nvCxnSpPr>
        <xdr:cNvPr id="574" name="直線コネクタ 573"/>
        <xdr:cNvCxnSpPr/>
      </xdr:nvCxnSpPr>
      <xdr:spPr>
        <a:xfrm flipV="1">
          <a:off x="20434300" y="1834819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44975</xdr:rowOff>
    </xdr:from>
    <xdr:ext cx="469744" cy="259045"/>
    <xdr:sp macro="" textlink="">
      <xdr:nvSpPr>
        <xdr:cNvPr id="575" name="n_1mainValue【庁舎】&#10;一人当たり面積"/>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58690</xdr:rowOff>
    </xdr:from>
    <xdr:ext cx="469744" cy="259045"/>
    <xdr:sp macro="" textlink="">
      <xdr:nvSpPr>
        <xdr:cNvPr id="576" name="n_2mainValue【庁舎】&#10;一人当たり面積"/>
        <xdr:cNvSpPr txBox="1"/>
      </xdr:nvSpPr>
      <xdr:spPr>
        <a:xfrm>
          <a:off x="20199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7" name="正方形/長方形 5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8" name="正方形/長方形 5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9" name="テキスト ボックス 5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Ｈ２８年度の有形固定資産減価償却率を類似団体平均と比較すると、一般廃棄物処理施設、消防施設の比率が高くなっている。</a:t>
          </a:r>
        </a:p>
        <a:p>
          <a:r>
            <a:rPr kumimoji="1" lang="ja-JP" altLang="en-US" sz="1300">
              <a:latin typeface="ＭＳ Ｐゴシック" panose="020B0600070205080204" pitchFamily="50" charset="-128"/>
              <a:ea typeface="ＭＳ Ｐゴシック" panose="020B0600070205080204" pitchFamily="50" charset="-128"/>
            </a:rPr>
            <a:t>消防施設は、Ｓ５９年に建設された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三種町第４分団木戸沢班温泉地区消防ポンプ置場（経過年数３５年）</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非常備消防団に関連する車庫や資材置き場等の６３施設が数値を押し上げる要因となっている。今後、全体的に老朽化等による改修等の費用負担が増えると考えられるため、消防団の再編を検討していく。体育館・プールは、類似団体平均と比較すると比率が低くなっているが、琴丘総合体育館をＨ１６年度に建設（経過年数１４年）したことが主な要因である。また、Ｓ６０年に建設された八竜体育館（経過年数３２年）は、Ｈ３０年度に大規模改修を行う予定であり、比率が低くなると想定される。</a:t>
          </a:r>
        </a:p>
        <a:p>
          <a:r>
            <a:rPr kumimoji="1" lang="ja-JP" altLang="en-US" sz="1300">
              <a:latin typeface="ＭＳ Ｐゴシック" panose="020B0600070205080204" pitchFamily="50" charset="-128"/>
              <a:ea typeface="ＭＳ Ｐゴシック" panose="020B0600070205080204" pitchFamily="50" charset="-128"/>
            </a:rPr>
            <a:t>今後、三種町公共施設等個別施設計画に基づき、定期的に管理データの整備、点検を行い、予防保全的な維持管理を実施していく。また、修繕履歴データを蓄積するなど、更新時期や実態に応じた劣化状況の把握方法について検討し、適切に更新、改修を行える環境を構築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17,084
17,025
247.98
10,431,421
10,211,868
191,670
6,981,136
10,318,678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伸び悩み、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約５割を地方交付税に依存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脆弱な財政基盤であることが、類似団体平均を下回る要因となっている。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三種町行財政改革大綱（第２期）を踏まえ、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地域農業の活性化に向けた農業経営体の育成や、優良企業の誘致活動、既存企業への支援策などを通じて地域経済の活性化を図り、住民の所得向上・町税等の増収を目指し、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66269</xdr:rowOff>
    </xdr:from>
    <xdr:ext cx="762000" cy="259045"/>
    <xdr:sp macro="" textlink="">
      <xdr:nvSpPr>
        <xdr:cNvPr id="89"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退職手当組合負担金の減に伴い人件費等が減少したものの、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段階的縮減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により、普通交付税が減少した影響等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ポイント）と上昇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今後、普通交付税の段階的縮減は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年まで継続することから、比率の上昇は避けられない状況にある。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三種町行財政改革大綱（第２期）を踏まえ、事業の選択と集中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公債費の縮減を図り財政基盤の強化に努める。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60</xdr:row>
      <xdr:rowOff>112268</xdr:rowOff>
    </xdr:to>
    <xdr:cxnSp macro="">
      <xdr:nvCxnSpPr>
        <xdr:cNvPr id="130" name="直線コネクタ 129"/>
        <xdr:cNvCxnSpPr/>
      </xdr:nvCxnSpPr>
      <xdr:spPr>
        <a:xfrm>
          <a:off x="4114800" y="103124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66548</xdr:rowOff>
    </xdr:from>
    <xdr:to>
      <xdr:col>19</xdr:col>
      <xdr:colOff>133350</xdr:colOff>
      <xdr:row>60</xdr:row>
      <xdr:rowOff>25400</xdr:rowOff>
    </xdr:to>
    <xdr:cxnSp macro="">
      <xdr:nvCxnSpPr>
        <xdr:cNvPr id="133" name="直線コネクタ 132"/>
        <xdr:cNvCxnSpPr/>
      </xdr:nvCxnSpPr>
      <xdr:spPr>
        <a:xfrm>
          <a:off x="3225800" y="1018209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66548</xdr:rowOff>
    </xdr:from>
    <xdr:to>
      <xdr:col>15</xdr:col>
      <xdr:colOff>82550</xdr:colOff>
      <xdr:row>60</xdr:row>
      <xdr:rowOff>15748</xdr:rowOff>
    </xdr:to>
    <xdr:cxnSp macro="">
      <xdr:nvCxnSpPr>
        <xdr:cNvPr id="136" name="直線コネクタ 135"/>
        <xdr:cNvCxnSpPr/>
      </xdr:nvCxnSpPr>
      <xdr:spPr>
        <a:xfrm flipV="1">
          <a:off x="2336800" y="1018209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15748</xdr:rowOff>
    </xdr:from>
    <xdr:to>
      <xdr:col>11</xdr:col>
      <xdr:colOff>31750</xdr:colOff>
      <xdr:row>60</xdr:row>
      <xdr:rowOff>25400</xdr:rowOff>
    </xdr:to>
    <xdr:cxnSp macro="">
      <xdr:nvCxnSpPr>
        <xdr:cNvPr id="139" name="直線コネクタ 138"/>
        <xdr:cNvCxnSpPr/>
      </xdr:nvCxnSpPr>
      <xdr:spPr>
        <a:xfrm flipV="1">
          <a:off x="1447800" y="103027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43" name="テキスト ボックス 142"/>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9" name="楕円 148"/>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50" name="財政構造の弾力性該当値テキスト"/>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1" name="楕円 150"/>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2" name="テキスト ボックス 151"/>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15748</xdr:rowOff>
    </xdr:from>
    <xdr:to>
      <xdr:col>15</xdr:col>
      <xdr:colOff>133350</xdr:colOff>
      <xdr:row>59</xdr:row>
      <xdr:rowOff>117348</xdr:rowOff>
    </xdr:to>
    <xdr:sp macro="" textlink="">
      <xdr:nvSpPr>
        <xdr:cNvPr id="153" name="楕円 152"/>
        <xdr:cNvSpPr/>
      </xdr:nvSpPr>
      <xdr:spPr>
        <a:xfrm>
          <a:off x="3175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127525</xdr:rowOff>
    </xdr:from>
    <xdr:ext cx="762000" cy="259045"/>
    <xdr:sp macro="" textlink="">
      <xdr:nvSpPr>
        <xdr:cNvPr id="154" name="テキスト ボックス 153"/>
        <xdr:cNvSpPr txBox="1"/>
      </xdr:nvSpPr>
      <xdr:spPr>
        <a:xfrm>
          <a:off x="2844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136398</xdr:rowOff>
    </xdr:from>
    <xdr:to>
      <xdr:col>11</xdr:col>
      <xdr:colOff>82550</xdr:colOff>
      <xdr:row>60</xdr:row>
      <xdr:rowOff>66548</xdr:rowOff>
    </xdr:to>
    <xdr:sp macro="" textlink="">
      <xdr:nvSpPr>
        <xdr:cNvPr id="155" name="楕円 154"/>
        <xdr:cNvSpPr/>
      </xdr:nvSpPr>
      <xdr:spPr>
        <a:xfrm>
          <a:off x="2286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76725</xdr:rowOff>
    </xdr:from>
    <xdr:ext cx="762000" cy="259045"/>
    <xdr:sp macro="" textlink="">
      <xdr:nvSpPr>
        <xdr:cNvPr id="156" name="テキスト ボックス 155"/>
        <xdr:cNvSpPr txBox="1"/>
      </xdr:nvSpPr>
      <xdr:spPr>
        <a:xfrm>
          <a:off x="1955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7" name="楕円 156"/>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58" name="テキスト ボックス 157"/>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比率については、除雪関連経費の減（前年度比▲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百万円）や、大規模事業の終了等（旧公民館解体▲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百万円）により比率が減少し、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人当たりの決算額が前年度に比較し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三種町行財政改革大綱（第２期）に基づき、事業の選択と集中を図り、徹底したコスト削減及び施設管理費の縮減に努めているが、今後、人件費については、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年度からの会計年度任用職員制度により増加が見込まれ、物件費についても、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月からの消費増税による微増が見込まれるため、引き続き三種町行財政改革大綱に基づき事務事業の見直し等により縮減を図る。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152974</xdr:rowOff>
    </xdr:from>
    <xdr:to>
      <xdr:col>23</xdr:col>
      <xdr:colOff>133350</xdr:colOff>
      <xdr:row>83</xdr:row>
      <xdr:rowOff>20084</xdr:rowOff>
    </xdr:to>
    <xdr:cxnSp macro="">
      <xdr:nvCxnSpPr>
        <xdr:cNvPr id="191" name="直線コネクタ 190"/>
        <xdr:cNvCxnSpPr/>
      </xdr:nvCxnSpPr>
      <xdr:spPr>
        <a:xfrm flipV="1">
          <a:off x="4114800" y="14211874"/>
          <a:ext cx="838200" cy="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147800</xdr:rowOff>
    </xdr:from>
    <xdr:to>
      <xdr:col>19</xdr:col>
      <xdr:colOff>133350</xdr:colOff>
      <xdr:row>83</xdr:row>
      <xdr:rowOff>20084</xdr:rowOff>
    </xdr:to>
    <xdr:cxnSp macro="">
      <xdr:nvCxnSpPr>
        <xdr:cNvPr id="194" name="直線コネクタ 193"/>
        <xdr:cNvCxnSpPr/>
      </xdr:nvCxnSpPr>
      <xdr:spPr>
        <a:xfrm>
          <a:off x="3225800" y="14206700"/>
          <a:ext cx="889000" cy="4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97952</xdr:rowOff>
    </xdr:from>
    <xdr:to>
      <xdr:col>15</xdr:col>
      <xdr:colOff>82550</xdr:colOff>
      <xdr:row>82</xdr:row>
      <xdr:rowOff>147800</xdr:rowOff>
    </xdr:to>
    <xdr:cxnSp macro="">
      <xdr:nvCxnSpPr>
        <xdr:cNvPr id="197" name="直線コネクタ 196"/>
        <xdr:cNvCxnSpPr/>
      </xdr:nvCxnSpPr>
      <xdr:spPr>
        <a:xfrm>
          <a:off x="2336800" y="14156852"/>
          <a:ext cx="889000" cy="4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91477</xdr:rowOff>
    </xdr:from>
    <xdr:to>
      <xdr:col>11</xdr:col>
      <xdr:colOff>31750</xdr:colOff>
      <xdr:row>82</xdr:row>
      <xdr:rowOff>97952</xdr:rowOff>
    </xdr:to>
    <xdr:cxnSp macro="">
      <xdr:nvCxnSpPr>
        <xdr:cNvPr id="200" name="直線コネクタ 199"/>
        <xdr:cNvCxnSpPr/>
      </xdr:nvCxnSpPr>
      <xdr:spPr>
        <a:xfrm>
          <a:off x="1447800" y="14150377"/>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43755</xdr:rowOff>
    </xdr:from>
    <xdr:ext cx="762000" cy="259045"/>
    <xdr:sp macro="" textlink="">
      <xdr:nvSpPr>
        <xdr:cNvPr id="202" name="テキスト ボックス 201"/>
        <xdr:cNvSpPr txBox="1"/>
      </xdr:nvSpPr>
      <xdr:spPr>
        <a:xfrm>
          <a:off x="1955800" y="142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102174</xdr:rowOff>
    </xdr:from>
    <xdr:to>
      <xdr:col>23</xdr:col>
      <xdr:colOff>184150</xdr:colOff>
      <xdr:row>83</xdr:row>
      <xdr:rowOff>32324</xdr:rowOff>
    </xdr:to>
    <xdr:sp macro="" textlink="">
      <xdr:nvSpPr>
        <xdr:cNvPr id="210" name="楕円 209"/>
        <xdr:cNvSpPr/>
      </xdr:nvSpPr>
      <xdr:spPr>
        <a:xfrm>
          <a:off x="4902200" y="141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118701</xdr:rowOff>
    </xdr:from>
    <xdr:ext cx="762000" cy="259045"/>
    <xdr:sp macro="" textlink="">
      <xdr:nvSpPr>
        <xdr:cNvPr id="211" name="人件費・物件費等の状況該当値テキスト"/>
        <xdr:cNvSpPr txBox="1"/>
      </xdr:nvSpPr>
      <xdr:spPr>
        <a:xfrm>
          <a:off x="5041900" y="1400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140734</xdr:rowOff>
    </xdr:from>
    <xdr:to>
      <xdr:col>19</xdr:col>
      <xdr:colOff>184150</xdr:colOff>
      <xdr:row>83</xdr:row>
      <xdr:rowOff>70884</xdr:rowOff>
    </xdr:to>
    <xdr:sp macro="" textlink="">
      <xdr:nvSpPr>
        <xdr:cNvPr id="212" name="楕円 211"/>
        <xdr:cNvSpPr/>
      </xdr:nvSpPr>
      <xdr:spPr>
        <a:xfrm>
          <a:off x="4064000" y="141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81061</xdr:rowOff>
    </xdr:from>
    <xdr:ext cx="736600" cy="259045"/>
    <xdr:sp macro="" textlink="">
      <xdr:nvSpPr>
        <xdr:cNvPr id="213" name="テキスト ボックス 212"/>
        <xdr:cNvSpPr txBox="1"/>
      </xdr:nvSpPr>
      <xdr:spPr>
        <a:xfrm>
          <a:off x="3733800" y="1396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97000</xdr:rowOff>
    </xdr:from>
    <xdr:to>
      <xdr:col>15</xdr:col>
      <xdr:colOff>133350</xdr:colOff>
      <xdr:row>83</xdr:row>
      <xdr:rowOff>27150</xdr:rowOff>
    </xdr:to>
    <xdr:sp macro="" textlink="">
      <xdr:nvSpPr>
        <xdr:cNvPr id="214" name="楕円 213"/>
        <xdr:cNvSpPr/>
      </xdr:nvSpPr>
      <xdr:spPr>
        <a:xfrm>
          <a:off x="3175000" y="141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37327</xdr:rowOff>
    </xdr:from>
    <xdr:ext cx="762000" cy="259045"/>
    <xdr:sp macro="" textlink="">
      <xdr:nvSpPr>
        <xdr:cNvPr id="215" name="テキスト ボックス 214"/>
        <xdr:cNvSpPr txBox="1"/>
      </xdr:nvSpPr>
      <xdr:spPr>
        <a:xfrm>
          <a:off x="2844800" y="139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47152</xdr:rowOff>
    </xdr:from>
    <xdr:to>
      <xdr:col>11</xdr:col>
      <xdr:colOff>82550</xdr:colOff>
      <xdr:row>82</xdr:row>
      <xdr:rowOff>148752</xdr:rowOff>
    </xdr:to>
    <xdr:sp macro="" textlink="">
      <xdr:nvSpPr>
        <xdr:cNvPr id="216" name="楕円 215"/>
        <xdr:cNvSpPr/>
      </xdr:nvSpPr>
      <xdr:spPr>
        <a:xfrm>
          <a:off x="2286000" y="141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158929</xdr:rowOff>
    </xdr:from>
    <xdr:ext cx="762000" cy="259045"/>
    <xdr:sp macro="" textlink="">
      <xdr:nvSpPr>
        <xdr:cNvPr id="217" name="テキスト ボックス 216"/>
        <xdr:cNvSpPr txBox="1"/>
      </xdr:nvSpPr>
      <xdr:spPr>
        <a:xfrm>
          <a:off x="1955800" y="1387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40677</xdr:rowOff>
    </xdr:from>
    <xdr:to>
      <xdr:col>7</xdr:col>
      <xdr:colOff>31750</xdr:colOff>
      <xdr:row>82</xdr:row>
      <xdr:rowOff>142277</xdr:rowOff>
    </xdr:to>
    <xdr:sp macro="" textlink="">
      <xdr:nvSpPr>
        <xdr:cNvPr id="218" name="楕円 217"/>
        <xdr:cNvSpPr/>
      </xdr:nvSpPr>
      <xdr:spPr>
        <a:xfrm>
          <a:off x="1397000" y="140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152454</xdr:rowOff>
    </xdr:from>
    <xdr:ext cx="762000" cy="259045"/>
    <xdr:sp macro="" textlink="">
      <xdr:nvSpPr>
        <xdr:cNvPr id="219" name="テキスト ボックス 218"/>
        <xdr:cNvSpPr txBox="1"/>
      </xdr:nvSpPr>
      <xdr:spPr>
        <a:xfrm>
          <a:off x="1066800" y="1386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年度数値は、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月末日時点において未公表のため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年度数値と同じものとなっております。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給与体系の見直しが遅れ、類似団体平均から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ポイント、全国町村平均から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ポイント下回っている。また、全国的にも低い水準であるため、地域の民間企業の平均給与の状況を踏まえ、給与の適正化に努める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81643</xdr:rowOff>
    </xdr:to>
    <xdr:cxnSp macro="">
      <xdr:nvCxnSpPr>
        <xdr:cNvPr id="255" name="直線コネクタ 254"/>
        <xdr:cNvCxnSpPr/>
      </xdr:nvCxnSpPr>
      <xdr:spPr>
        <a:xfrm>
          <a:off x="16179800" y="1431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6"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81643</xdr:rowOff>
    </xdr:to>
    <xdr:cxnSp macro="">
      <xdr:nvCxnSpPr>
        <xdr:cNvPr id="258" name="直線コネクタ 257"/>
        <xdr:cNvCxnSpPr/>
      </xdr:nvCxnSpPr>
      <xdr:spPr>
        <a:xfrm>
          <a:off x="15290800" y="141741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0" name="テキスト ボックス 259"/>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164193</xdr:rowOff>
    </xdr:from>
    <xdr:to>
      <xdr:col>72</xdr:col>
      <xdr:colOff>203200</xdr:colOff>
      <xdr:row>82</xdr:row>
      <xdr:rowOff>115207</xdr:rowOff>
    </xdr:to>
    <xdr:cxnSp macro="">
      <xdr:nvCxnSpPr>
        <xdr:cNvPr id="261" name="直線コネクタ 260"/>
        <xdr:cNvCxnSpPr/>
      </xdr:nvCxnSpPr>
      <xdr:spPr>
        <a:xfrm>
          <a:off x="14401800" y="13708743"/>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3" name="テキスト ボックス 262"/>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164193</xdr:rowOff>
    </xdr:from>
    <xdr:to>
      <xdr:col>68</xdr:col>
      <xdr:colOff>152400</xdr:colOff>
      <xdr:row>79</xdr:row>
      <xdr:rowOff>164193</xdr:rowOff>
    </xdr:to>
    <xdr:cxnSp macro="">
      <xdr:nvCxnSpPr>
        <xdr:cNvPr id="264" name="直線コネクタ 263"/>
        <xdr:cNvCxnSpPr/>
      </xdr:nvCxnSpPr>
      <xdr:spPr>
        <a:xfrm>
          <a:off x="13512800" y="1370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6" name="テキスト ボックス 265"/>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4" name="楕円 273"/>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5"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6" name="楕円 275"/>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7" name="テキスト ボックス 276"/>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78" name="楕円 277"/>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79" name="テキスト ボックス 278"/>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113393</xdr:rowOff>
    </xdr:from>
    <xdr:to>
      <xdr:col>68</xdr:col>
      <xdr:colOff>203200</xdr:colOff>
      <xdr:row>80</xdr:row>
      <xdr:rowOff>43543</xdr:rowOff>
    </xdr:to>
    <xdr:sp macro="" textlink="">
      <xdr:nvSpPr>
        <xdr:cNvPr id="280" name="楕円 279"/>
        <xdr:cNvSpPr/>
      </xdr:nvSpPr>
      <xdr:spPr>
        <a:xfrm>
          <a:off x="14351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53720</xdr:rowOff>
    </xdr:from>
    <xdr:ext cx="762000" cy="259045"/>
    <xdr:sp macro="" textlink="">
      <xdr:nvSpPr>
        <xdr:cNvPr id="281" name="テキスト ボックス 280"/>
        <xdr:cNvSpPr txBox="1"/>
      </xdr:nvSpPr>
      <xdr:spPr>
        <a:xfrm>
          <a:off x="14020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113393</xdr:rowOff>
    </xdr:from>
    <xdr:to>
      <xdr:col>64</xdr:col>
      <xdr:colOff>152400</xdr:colOff>
      <xdr:row>80</xdr:row>
      <xdr:rowOff>43543</xdr:rowOff>
    </xdr:to>
    <xdr:sp macro="" textlink="">
      <xdr:nvSpPr>
        <xdr:cNvPr id="282" name="楕円 281"/>
        <xdr:cNvSpPr/>
      </xdr:nvSpPr>
      <xdr:spPr>
        <a:xfrm>
          <a:off x="13462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53720</xdr:rowOff>
    </xdr:from>
    <xdr:ext cx="762000" cy="259045"/>
    <xdr:sp macro="" textlink="">
      <xdr:nvSpPr>
        <xdr:cNvPr id="283" name="テキスト ボックス 282"/>
        <xdr:cNvSpPr txBox="1"/>
      </xdr:nvSpPr>
      <xdr:spPr>
        <a:xfrm>
          <a:off x="13131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年度職員数については、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月末時点において未公表であるため、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年度職員数を用いています。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三種町行財政改革大綱（第２期：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年）で総合支所の縮小などによる職員定数の適正化を実施し改善を図ってきた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今後も行政サービスの質を維持するため、必要な人員を確保しつつも、適正な定員管理に努める。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61</xdr:row>
      <xdr:rowOff>163619</xdr:rowOff>
    </xdr:to>
    <xdr:cxnSp macro="">
      <xdr:nvCxnSpPr>
        <xdr:cNvPr id="318" name="直線コネクタ 317"/>
        <xdr:cNvCxnSpPr/>
      </xdr:nvCxnSpPr>
      <xdr:spPr>
        <a:xfrm>
          <a:off x="16179800" y="1059391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9"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128764</xdr:rowOff>
    </xdr:from>
    <xdr:to>
      <xdr:col>77</xdr:col>
      <xdr:colOff>44450</xdr:colOff>
      <xdr:row>61</xdr:row>
      <xdr:rowOff>135467</xdr:rowOff>
    </xdr:to>
    <xdr:cxnSp macro="">
      <xdr:nvCxnSpPr>
        <xdr:cNvPr id="321" name="直線コネクタ 320"/>
        <xdr:cNvCxnSpPr/>
      </xdr:nvCxnSpPr>
      <xdr:spPr>
        <a:xfrm>
          <a:off x="15290800" y="10587214"/>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3" name="テキスト ボックス 322"/>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123402</xdr:rowOff>
    </xdr:from>
    <xdr:to>
      <xdr:col>72</xdr:col>
      <xdr:colOff>203200</xdr:colOff>
      <xdr:row>61</xdr:row>
      <xdr:rowOff>128764</xdr:rowOff>
    </xdr:to>
    <xdr:cxnSp macro="">
      <xdr:nvCxnSpPr>
        <xdr:cNvPr id="324" name="直線コネクタ 323"/>
        <xdr:cNvCxnSpPr/>
      </xdr:nvCxnSpPr>
      <xdr:spPr>
        <a:xfrm>
          <a:off x="14401800" y="1058185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33585</xdr:rowOff>
    </xdr:from>
    <xdr:to>
      <xdr:col>68</xdr:col>
      <xdr:colOff>152400</xdr:colOff>
      <xdr:row>61</xdr:row>
      <xdr:rowOff>123402</xdr:rowOff>
    </xdr:to>
    <xdr:cxnSp macro="">
      <xdr:nvCxnSpPr>
        <xdr:cNvPr id="327" name="直線コネクタ 326"/>
        <xdr:cNvCxnSpPr/>
      </xdr:nvCxnSpPr>
      <xdr:spPr>
        <a:xfrm>
          <a:off x="13512800" y="10492035"/>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9" name="テキスト ボックス 328"/>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2275</xdr:rowOff>
    </xdr:from>
    <xdr:ext cx="762000" cy="259045"/>
    <xdr:sp macro="" textlink="">
      <xdr:nvSpPr>
        <xdr:cNvPr id="331" name="テキスト ボックス 330"/>
        <xdr:cNvSpPr txBox="1"/>
      </xdr:nvSpPr>
      <xdr:spPr>
        <a:xfrm>
          <a:off x="13131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112819</xdr:rowOff>
    </xdr:from>
    <xdr:to>
      <xdr:col>81</xdr:col>
      <xdr:colOff>95250</xdr:colOff>
      <xdr:row>62</xdr:row>
      <xdr:rowOff>42969</xdr:rowOff>
    </xdr:to>
    <xdr:sp macro="" textlink="">
      <xdr:nvSpPr>
        <xdr:cNvPr id="337" name="楕円 336"/>
        <xdr:cNvSpPr/>
      </xdr:nvSpPr>
      <xdr:spPr>
        <a:xfrm>
          <a:off x="16967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84896</xdr:rowOff>
    </xdr:from>
    <xdr:ext cx="762000" cy="259045"/>
    <xdr:sp macro="" textlink="">
      <xdr:nvSpPr>
        <xdr:cNvPr id="338" name="定員管理の状況該当値テキスト"/>
        <xdr:cNvSpPr txBox="1"/>
      </xdr:nvSpPr>
      <xdr:spPr>
        <a:xfrm>
          <a:off x="17106900" y="105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84667</xdr:rowOff>
    </xdr:from>
    <xdr:to>
      <xdr:col>77</xdr:col>
      <xdr:colOff>95250</xdr:colOff>
      <xdr:row>62</xdr:row>
      <xdr:rowOff>14817</xdr:rowOff>
    </xdr:to>
    <xdr:sp macro="" textlink="">
      <xdr:nvSpPr>
        <xdr:cNvPr id="339" name="楕円 338"/>
        <xdr:cNvSpPr/>
      </xdr:nvSpPr>
      <xdr:spPr>
        <a:xfrm>
          <a:off x="16129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24994</xdr:rowOff>
    </xdr:from>
    <xdr:ext cx="736600" cy="259045"/>
    <xdr:sp macro="" textlink="">
      <xdr:nvSpPr>
        <xdr:cNvPr id="340" name="テキスト ボックス 339"/>
        <xdr:cNvSpPr txBox="1"/>
      </xdr:nvSpPr>
      <xdr:spPr>
        <a:xfrm>
          <a:off x="15798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77964</xdr:rowOff>
    </xdr:from>
    <xdr:to>
      <xdr:col>73</xdr:col>
      <xdr:colOff>44450</xdr:colOff>
      <xdr:row>62</xdr:row>
      <xdr:rowOff>8114</xdr:rowOff>
    </xdr:to>
    <xdr:sp macro="" textlink="">
      <xdr:nvSpPr>
        <xdr:cNvPr id="341" name="楕円 340"/>
        <xdr:cNvSpPr/>
      </xdr:nvSpPr>
      <xdr:spPr>
        <a:xfrm>
          <a:off x="15240000" y="105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18291</xdr:rowOff>
    </xdr:from>
    <xdr:ext cx="762000" cy="259045"/>
    <xdr:sp macro="" textlink="">
      <xdr:nvSpPr>
        <xdr:cNvPr id="342" name="テキスト ボックス 341"/>
        <xdr:cNvSpPr txBox="1"/>
      </xdr:nvSpPr>
      <xdr:spPr>
        <a:xfrm>
          <a:off x="14909800" y="1030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72602</xdr:rowOff>
    </xdr:from>
    <xdr:to>
      <xdr:col>68</xdr:col>
      <xdr:colOff>203200</xdr:colOff>
      <xdr:row>62</xdr:row>
      <xdr:rowOff>2752</xdr:rowOff>
    </xdr:to>
    <xdr:sp macro="" textlink="">
      <xdr:nvSpPr>
        <xdr:cNvPr id="343" name="楕円 342"/>
        <xdr:cNvSpPr/>
      </xdr:nvSpPr>
      <xdr:spPr>
        <a:xfrm>
          <a:off x="14351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44" name="テキスト ボックス 343"/>
        <xdr:cNvSpPr txBox="1"/>
      </xdr:nvSpPr>
      <xdr:spPr>
        <a:xfrm>
          <a:off x="14020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45" name="楕円 344"/>
        <xdr:cNvSpPr/>
      </xdr:nvSpPr>
      <xdr:spPr>
        <a:xfrm>
          <a:off x="13462000" y="10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46" name="テキスト ボックス 345"/>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比率は年々減少傾向にあり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、秋田県平均及び類似団体平均を下回る状況となっている。要因として、普通建設事業に係る地方債発行の抑制により、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公債費が減少したこ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げられる。今後も三種町行財政改革大綱（第２期）のもと、地方債の新規発行を抑え、償還額以内の借入により、公債費の縮減を図り、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比率の抑制を図っていく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150989</xdr:rowOff>
    </xdr:from>
    <xdr:to>
      <xdr:col>81</xdr:col>
      <xdr:colOff>44450</xdr:colOff>
      <xdr:row>40</xdr:row>
      <xdr:rowOff>86783</xdr:rowOff>
    </xdr:to>
    <xdr:cxnSp macro="">
      <xdr:nvCxnSpPr>
        <xdr:cNvPr id="381" name="直線コネクタ 380"/>
        <xdr:cNvCxnSpPr/>
      </xdr:nvCxnSpPr>
      <xdr:spPr>
        <a:xfrm flipV="1">
          <a:off x="16179800" y="6837539"/>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2"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41</xdr:row>
      <xdr:rowOff>49389</xdr:rowOff>
    </xdr:to>
    <xdr:cxnSp macro="">
      <xdr:nvCxnSpPr>
        <xdr:cNvPr id="384" name="直線コネクタ 383"/>
        <xdr:cNvCxnSpPr/>
      </xdr:nvCxnSpPr>
      <xdr:spPr>
        <a:xfrm flipV="1">
          <a:off x="15290800" y="69447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6" name="テキスト ボックス 385"/>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49389</xdr:rowOff>
    </xdr:from>
    <xdr:to>
      <xdr:col>72</xdr:col>
      <xdr:colOff>203200</xdr:colOff>
      <xdr:row>42</xdr:row>
      <xdr:rowOff>119239</xdr:rowOff>
    </xdr:to>
    <xdr:cxnSp macro="">
      <xdr:nvCxnSpPr>
        <xdr:cNvPr id="387" name="直線コネクタ 386"/>
        <xdr:cNvCxnSpPr/>
      </xdr:nvCxnSpPr>
      <xdr:spPr>
        <a:xfrm flipV="1">
          <a:off x="14401800" y="70788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119239</xdr:rowOff>
    </xdr:from>
    <xdr:to>
      <xdr:col>68</xdr:col>
      <xdr:colOff>152400</xdr:colOff>
      <xdr:row>44</xdr:row>
      <xdr:rowOff>44450</xdr:rowOff>
    </xdr:to>
    <xdr:cxnSp macro="">
      <xdr:nvCxnSpPr>
        <xdr:cNvPr id="390" name="直線コネクタ 389"/>
        <xdr:cNvCxnSpPr/>
      </xdr:nvCxnSpPr>
      <xdr:spPr>
        <a:xfrm flipV="1">
          <a:off x="13512800" y="7320139"/>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139999</xdr:rowOff>
    </xdr:from>
    <xdr:ext cx="762000" cy="259045"/>
    <xdr:sp macro="" textlink="">
      <xdr:nvSpPr>
        <xdr:cNvPr id="392" name="テキスト ボックス 391"/>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129416</xdr:rowOff>
    </xdr:from>
    <xdr:ext cx="762000" cy="259045"/>
    <xdr:sp macro="" textlink="">
      <xdr:nvSpPr>
        <xdr:cNvPr id="394" name="テキスト ボックス 393"/>
        <xdr:cNvSpPr txBox="1"/>
      </xdr:nvSpPr>
      <xdr:spPr>
        <a:xfrm>
          <a:off x="13131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100189</xdr:rowOff>
    </xdr:from>
    <xdr:to>
      <xdr:col>81</xdr:col>
      <xdr:colOff>95250</xdr:colOff>
      <xdr:row>40</xdr:row>
      <xdr:rowOff>30339</xdr:rowOff>
    </xdr:to>
    <xdr:sp macro="" textlink="">
      <xdr:nvSpPr>
        <xdr:cNvPr id="400" name="楕円 399"/>
        <xdr:cNvSpPr/>
      </xdr:nvSpPr>
      <xdr:spPr>
        <a:xfrm>
          <a:off x="16967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116716</xdr:rowOff>
    </xdr:from>
    <xdr:ext cx="762000" cy="259045"/>
    <xdr:sp macro="" textlink="">
      <xdr:nvSpPr>
        <xdr:cNvPr id="401" name="公債費負担の状況該当値テキスト"/>
        <xdr:cNvSpPr txBox="1"/>
      </xdr:nvSpPr>
      <xdr:spPr>
        <a:xfrm>
          <a:off x="17106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2" name="楕円 401"/>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3" name="テキスト ボックス 402"/>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170039</xdr:rowOff>
    </xdr:from>
    <xdr:to>
      <xdr:col>73</xdr:col>
      <xdr:colOff>44450</xdr:colOff>
      <xdr:row>41</xdr:row>
      <xdr:rowOff>100189</xdr:rowOff>
    </xdr:to>
    <xdr:sp macro="" textlink="">
      <xdr:nvSpPr>
        <xdr:cNvPr id="404" name="楕円 403"/>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110366</xdr:rowOff>
    </xdr:from>
    <xdr:ext cx="762000" cy="259045"/>
    <xdr:sp macro="" textlink="">
      <xdr:nvSpPr>
        <xdr:cNvPr id="405" name="テキスト ボックス 404"/>
        <xdr:cNvSpPr txBox="1"/>
      </xdr:nvSpPr>
      <xdr:spPr>
        <a:xfrm>
          <a:off x="14909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68439</xdr:rowOff>
    </xdr:from>
    <xdr:to>
      <xdr:col>68</xdr:col>
      <xdr:colOff>203200</xdr:colOff>
      <xdr:row>42</xdr:row>
      <xdr:rowOff>170039</xdr:rowOff>
    </xdr:to>
    <xdr:sp macro="" textlink="">
      <xdr:nvSpPr>
        <xdr:cNvPr id="406" name="楕円 405"/>
        <xdr:cNvSpPr/>
      </xdr:nvSpPr>
      <xdr:spPr>
        <a:xfrm>
          <a:off x="14351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7" name="テキスト ボックス 406"/>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8" name="楕円 407"/>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9" name="テキスト ボックス 408"/>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11.0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なっており、類似団体平均を下回っている。これは合併前の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旧町で実施した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インフラ整備などの大規模事業における地方債の償還が終了した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こと等により、地方債現在高が減少したことが要因としてあげられる。また、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合併後は新規事業の抑制及び継続事業の見直しを行い、新規発行債の抑制を図ることで、地方債に頼る財政運営から脱却しつつある。しかしながら、施設の老朽化等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により、大規模修繕が必要な施設が目立つようになってきている。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大規模改修等については、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三種町</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公共施設等総合管理計画に基づき、計画性を持って行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将来世代の負担を見据えた財政の健全化に努め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、地方債の借入は、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償還額と同額程度にとどめることで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比率の抑制を図っていく。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2540</xdr:rowOff>
    </xdr:from>
    <xdr:to>
      <xdr:col>81</xdr:col>
      <xdr:colOff>44450</xdr:colOff>
      <xdr:row>14</xdr:row>
      <xdr:rowOff>150001</xdr:rowOff>
    </xdr:to>
    <xdr:cxnSp macro="">
      <xdr:nvCxnSpPr>
        <xdr:cNvPr id="443" name="直線コネクタ 442"/>
        <xdr:cNvCxnSpPr/>
      </xdr:nvCxnSpPr>
      <xdr:spPr>
        <a:xfrm flipV="1">
          <a:off x="16179800" y="240284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150001</xdr:rowOff>
    </xdr:from>
    <xdr:to>
      <xdr:col>77</xdr:col>
      <xdr:colOff>44450</xdr:colOff>
      <xdr:row>14</xdr:row>
      <xdr:rowOff>150001</xdr:rowOff>
    </xdr:to>
    <xdr:cxnSp macro="">
      <xdr:nvCxnSpPr>
        <xdr:cNvPr id="446" name="直線コネクタ 445"/>
        <xdr:cNvCxnSpPr/>
      </xdr:nvCxnSpPr>
      <xdr:spPr>
        <a:xfrm>
          <a:off x="15290800" y="2550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48" name="テキスト ボックス 447"/>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150001</xdr:rowOff>
    </xdr:from>
    <xdr:to>
      <xdr:col>72</xdr:col>
      <xdr:colOff>203200</xdr:colOff>
      <xdr:row>15</xdr:row>
      <xdr:rowOff>101882</xdr:rowOff>
    </xdr:to>
    <xdr:cxnSp macro="">
      <xdr:nvCxnSpPr>
        <xdr:cNvPr id="449" name="直線コネクタ 448"/>
        <xdr:cNvCxnSpPr/>
      </xdr:nvCxnSpPr>
      <xdr:spPr>
        <a:xfrm flipV="1">
          <a:off x="14401800" y="2550301"/>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161730</xdr:rowOff>
    </xdr:from>
    <xdr:ext cx="762000" cy="259045"/>
    <xdr:sp macro="" textlink="">
      <xdr:nvSpPr>
        <xdr:cNvPr id="451" name="テキスト ボックス 450"/>
        <xdr:cNvSpPr txBox="1"/>
      </xdr:nvSpPr>
      <xdr:spPr>
        <a:xfrm>
          <a:off x="14909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101882</xdr:rowOff>
    </xdr:from>
    <xdr:to>
      <xdr:col>68</xdr:col>
      <xdr:colOff>152400</xdr:colOff>
      <xdr:row>16</xdr:row>
      <xdr:rowOff>67169</xdr:rowOff>
    </xdr:to>
    <xdr:cxnSp macro="">
      <xdr:nvCxnSpPr>
        <xdr:cNvPr id="452" name="直線コネクタ 451"/>
        <xdr:cNvCxnSpPr/>
      </xdr:nvCxnSpPr>
      <xdr:spPr>
        <a:xfrm flipV="1">
          <a:off x="13512800" y="2673632"/>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3" name="フローチャート: 判断 452"/>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157850</xdr:rowOff>
    </xdr:from>
    <xdr:ext cx="762000" cy="259045"/>
    <xdr:sp macro="" textlink="">
      <xdr:nvSpPr>
        <xdr:cNvPr id="454" name="テキスト ボックス 453"/>
        <xdr:cNvSpPr txBox="1"/>
      </xdr:nvSpPr>
      <xdr:spPr>
        <a:xfrm>
          <a:off x="14020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5" name="フローチャート: 判断 454"/>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6" name="テキスト ボックス 455"/>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123190</xdr:rowOff>
    </xdr:from>
    <xdr:to>
      <xdr:col>81</xdr:col>
      <xdr:colOff>95250</xdr:colOff>
      <xdr:row>14</xdr:row>
      <xdr:rowOff>53340</xdr:rowOff>
    </xdr:to>
    <xdr:sp macro="" textlink="">
      <xdr:nvSpPr>
        <xdr:cNvPr id="462" name="楕円 461"/>
        <xdr:cNvSpPr/>
      </xdr:nvSpPr>
      <xdr:spPr>
        <a:xfrm>
          <a:off x="169672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44467</xdr:rowOff>
    </xdr:from>
    <xdr:ext cx="762000" cy="259045"/>
    <xdr:sp macro="" textlink="">
      <xdr:nvSpPr>
        <xdr:cNvPr id="463" name="将来負担の状況該当値テキスト"/>
        <xdr:cNvSpPr txBox="1"/>
      </xdr:nvSpPr>
      <xdr:spPr>
        <a:xfrm>
          <a:off x="17106900" y="22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99201</xdr:rowOff>
    </xdr:from>
    <xdr:to>
      <xdr:col>77</xdr:col>
      <xdr:colOff>95250</xdr:colOff>
      <xdr:row>15</xdr:row>
      <xdr:rowOff>29351</xdr:rowOff>
    </xdr:to>
    <xdr:sp macro="" textlink="">
      <xdr:nvSpPr>
        <xdr:cNvPr id="464" name="楕円 463"/>
        <xdr:cNvSpPr/>
      </xdr:nvSpPr>
      <xdr:spPr>
        <a:xfrm>
          <a:off x="161290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39528</xdr:rowOff>
    </xdr:from>
    <xdr:ext cx="736600" cy="259045"/>
    <xdr:sp macro="" textlink="">
      <xdr:nvSpPr>
        <xdr:cNvPr id="465" name="テキスト ボックス 464"/>
        <xdr:cNvSpPr txBox="1"/>
      </xdr:nvSpPr>
      <xdr:spPr>
        <a:xfrm>
          <a:off x="15798800" y="2268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99201</xdr:rowOff>
    </xdr:from>
    <xdr:to>
      <xdr:col>73</xdr:col>
      <xdr:colOff>44450</xdr:colOff>
      <xdr:row>15</xdr:row>
      <xdr:rowOff>29351</xdr:rowOff>
    </xdr:to>
    <xdr:sp macro="" textlink="">
      <xdr:nvSpPr>
        <xdr:cNvPr id="466" name="楕円 465"/>
        <xdr:cNvSpPr/>
      </xdr:nvSpPr>
      <xdr:spPr>
        <a:xfrm>
          <a:off x="15240000" y="2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39528</xdr:rowOff>
    </xdr:from>
    <xdr:ext cx="762000" cy="259045"/>
    <xdr:sp macro="" textlink="">
      <xdr:nvSpPr>
        <xdr:cNvPr id="467" name="テキスト ボックス 466"/>
        <xdr:cNvSpPr txBox="1"/>
      </xdr:nvSpPr>
      <xdr:spPr>
        <a:xfrm>
          <a:off x="14909800" y="226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51082</xdr:rowOff>
    </xdr:from>
    <xdr:to>
      <xdr:col>68</xdr:col>
      <xdr:colOff>203200</xdr:colOff>
      <xdr:row>15</xdr:row>
      <xdr:rowOff>152682</xdr:rowOff>
    </xdr:to>
    <xdr:sp macro="" textlink="">
      <xdr:nvSpPr>
        <xdr:cNvPr id="468" name="楕円 467"/>
        <xdr:cNvSpPr/>
      </xdr:nvSpPr>
      <xdr:spPr>
        <a:xfrm>
          <a:off x="14351000" y="26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162859</xdr:rowOff>
    </xdr:from>
    <xdr:ext cx="762000" cy="259045"/>
    <xdr:sp macro="" textlink="">
      <xdr:nvSpPr>
        <xdr:cNvPr id="469" name="テキスト ボックス 468"/>
        <xdr:cNvSpPr txBox="1"/>
      </xdr:nvSpPr>
      <xdr:spPr>
        <a:xfrm>
          <a:off x="14020800" y="23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16369</xdr:rowOff>
    </xdr:from>
    <xdr:to>
      <xdr:col>64</xdr:col>
      <xdr:colOff>152400</xdr:colOff>
      <xdr:row>16</xdr:row>
      <xdr:rowOff>117969</xdr:rowOff>
    </xdr:to>
    <xdr:sp macro="" textlink="">
      <xdr:nvSpPr>
        <xdr:cNvPr id="470" name="楕円 469"/>
        <xdr:cNvSpPr/>
      </xdr:nvSpPr>
      <xdr:spPr>
        <a:xfrm>
          <a:off x="13462000" y="2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128146</xdr:rowOff>
    </xdr:from>
    <xdr:ext cx="762000" cy="259045"/>
    <xdr:sp macro="" textlink="">
      <xdr:nvSpPr>
        <xdr:cNvPr id="471" name="テキスト ボックス 470"/>
        <xdr:cNvSpPr txBox="1"/>
      </xdr:nvSpPr>
      <xdr:spPr>
        <a:xfrm>
          <a:off x="13131800" y="252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17,084
17,025
247.98
10,431,421
10,211,868
191,670
6,981,136
10,318,678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三種町定員管理計画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に基づき職員定数の適正化を実施したこと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たため、比率は減少し、類似団体平均を下回っている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年度からの会計年度任用職員制度により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、必要な人員を確保しつつも、適正な定員管理に努める。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120650</xdr:rowOff>
    </xdr:to>
    <xdr:cxnSp macro="">
      <xdr:nvCxnSpPr>
        <xdr:cNvPr id="66" name="直線コネクタ 65"/>
        <xdr:cNvCxnSpPr/>
      </xdr:nvCxnSpPr>
      <xdr:spPr>
        <a:xfrm flipV="1">
          <a:off x="3987800" y="5994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120650</xdr:rowOff>
    </xdr:from>
    <xdr:to>
      <xdr:col>19</xdr:col>
      <xdr:colOff>187325</xdr:colOff>
      <xdr:row>35</xdr:row>
      <xdr:rowOff>133350</xdr:rowOff>
    </xdr:to>
    <xdr:cxnSp macro="">
      <xdr:nvCxnSpPr>
        <xdr:cNvPr id="69" name="直線コネクタ 68"/>
        <xdr:cNvCxnSpPr/>
      </xdr:nvCxnSpPr>
      <xdr:spPr>
        <a:xfrm flipV="1">
          <a:off x="3098800" y="612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57150</xdr:rowOff>
    </xdr:from>
    <xdr:to>
      <xdr:col>15</xdr:col>
      <xdr:colOff>98425</xdr:colOff>
      <xdr:row>35</xdr:row>
      <xdr:rowOff>133350</xdr:rowOff>
    </xdr:to>
    <xdr:cxnSp macro="">
      <xdr:nvCxnSpPr>
        <xdr:cNvPr id="72" name="直線コネクタ 71"/>
        <xdr:cNvCxnSpPr/>
      </xdr:nvCxnSpPr>
      <xdr:spPr>
        <a:xfrm>
          <a:off x="2209800" y="605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57150</xdr:rowOff>
    </xdr:from>
    <xdr:to>
      <xdr:col>11</xdr:col>
      <xdr:colOff>9525</xdr:colOff>
      <xdr:row>35</xdr:row>
      <xdr:rowOff>95250</xdr:rowOff>
    </xdr:to>
    <xdr:cxnSp macro="">
      <xdr:nvCxnSpPr>
        <xdr:cNvPr id="75" name="直線コネクタ 74"/>
        <xdr:cNvCxnSpPr/>
      </xdr:nvCxnSpPr>
      <xdr:spPr>
        <a:xfrm flipV="1">
          <a:off x="13208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69850</xdr:rowOff>
    </xdr:from>
    <xdr:to>
      <xdr:col>20</xdr:col>
      <xdr:colOff>38100</xdr:colOff>
      <xdr:row>36</xdr:row>
      <xdr:rowOff>0</xdr:rowOff>
    </xdr:to>
    <xdr:sp macro="" textlink="">
      <xdr:nvSpPr>
        <xdr:cNvPr id="87" name="楕円 86"/>
        <xdr:cNvSpPr/>
      </xdr:nvSpPr>
      <xdr:spPr>
        <a:xfrm>
          <a:off x="3937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156227</xdr:rowOff>
    </xdr:from>
    <xdr:ext cx="736600" cy="259045"/>
    <xdr:sp macro="" textlink="">
      <xdr:nvSpPr>
        <xdr:cNvPr id="88" name="テキスト ボックス 87"/>
        <xdr:cNvSpPr txBox="1"/>
      </xdr:nvSpPr>
      <xdr:spPr>
        <a:xfrm>
          <a:off x="3606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82550</xdr:rowOff>
    </xdr:from>
    <xdr:to>
      <xdr:col>15</xdr:col>
      <xdr:colOff>149225</xdr:colOff>
      <xdr:row>36</xdr:row>
      <xdr:rowOff>12700</xdr:rowOff>
    </xdr:to>
    <xdr:sp macro="" textlink="">
      <xdr:nvSpPr>
        <xdr:cNvPr id="89" name="楕円 88"/>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90" name="テキスト ボックス 89"/>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6350</xdr:rowOff>
    </xdr:from>
    <xdr:to>
      <xdr:col>11</xdr:col>
      <xdr:colOff>60325</xdr:colOff>
      <xdr:row>35</xdr:row>
      <xdr:rowOff>107950</xdr:rowOff>
    </xdr:to>
    <xdr:sp macro="" textlink="">
      <xdr:nvSpPr>
        <xdr:cNvPr id="91" name="楕円 90"/>
        <xdr:cNvSpPr/>
      </xdr:nvSpPr>
      <xdr:spPr>
        <a:xfrm>
          <a:off x="2159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118127</xdr:rowOff>
    </xdr:from>
    <xdr:ext cx="762000" cy="259045"/>
    <xdr:sp macro="" textlink="">
      <xdr:nvSpPr>
        <xdr:cNvPr id="92" name="テキスト ボックス 91"/>
        <xdr:cNvSpPr txBox="1"/>
      </xdr:nvSpPr>
      <xdr:spPr>
        <a:xfrm>
          <a:off x="1828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44450</xdr:rowOff>
    </xdr:from>
    <xdr:to>
      <xdr:col>6</xdr:col>
      <xdr:colOff>171450</xdr:colOff>
      <xdr:row>35</xdr:row>
      <xdr:rowOff>146050</xdr:rowOff>
    </xdr:to>
    <xdr:sp macro="" textlink="">
      <xdr:nvSpPr>
        <xdr:cNvPr id="93" name="楕円 92"/>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156227</xdr:rowOff>
    </xdr:from>
    <xdr:ext cx="762000" cy="259045"/>
    <xdr:sp macro="" textlink="">
      <xdr:nvSpPr>
        <xdr:cNvPr id="94" name="テキスト ボックス 93"/>
        <xdr:cNvSpPr txBox="1"/>
      </xdr:nvSpPr>
      <xdr:spPr>
        <a:xfrm>
          <a:off x="939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三種町行財政改革大綱（第２期）に基づき、内部経費や清掃・警備などの委託経費の見直しを図ったこと等により、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が、学校生活支援員の増や災害出動による非常消防費の増により、前年度より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行政サービスの水準を維持しながらコスト抑制ができるように、業務や施設の在り方についても検討する。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20864</xdr:rowOff>
    </xdr:from>
    <xdr:to>
      <xdr:col>82</xdr:col>
      <xdr:colOff>107950</xdr:colOff>
      <xdr:row>14</xdr:row>
      <xdr:rowOff>29029</xdr:rowOff>
    </xdr:to>
    <xdr:cxnSp macro="">
      <xdr:nvCxnSpPr>
        <xdr:cNvPr id="129" name="直線コネクタ 128"/>
        <xdr:cNvCxnSpPr/>
      </xdr:nvCxnSpPr>
      <xdr:spPr>
        <a:xfrm>
          <a:off x="15671800" y="2249714"/>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143329</xdr:rowOff>
    </xdr:from>
    <xdr:to>
      <xdr:col>78</xdr:col>
      <xdr:colOff>69850</xdr:colOff>
      <xdr:row>13</xdr:row>
      <xdr:rowOff>20864</xdr:rowOff>
    </xdr:to>
    <xdr:cxnSp macro="">
      <xdr:nvCxnSpPr>
        <xdr:cNvPr id="132" name="直線コネクタ 131"/>
        <xdr:cNvCxnSpPr/>
      </xdr:nvCxnSpPr>
      <xdr:spPr>
        <a:xfrm>
          <a:off x="14782800" y="22007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143329</xdr:rowOff>
    </xdr:from>
    <xdr:to>
      <xdr:col>73</xdr:col>
      <xdr:colOff>180975</xdr:colOff>
      <xdr:row>13</xdr:row>
      <xdr:rowOff>37193</xdr:rowOff>
    </xdr:to>
    <xdr:cxnSp macro="">
      <xdr:nvCxnSpPr>
        <xdr:cNvPr id="135" name="直線コネクタ 134"/>
        <xdr:cNvCxnSpPr/>
      </xdr:nvCxnSpPr>
      <xdr:spPr>
        <a:xfrm flipV="1">
          <a:off x="13893800" y="2200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7" name="テキスト ボックス 136"/>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127000</xdr:rowOff>
    </xdr:from>
    <xdr:to>
      <xdr:col>69</xdr:col>
      <xdr:colOff>92075</xdr:colOff>
      <xdr:row>13</xdr:row>
      <xdr:rowOff>37193</xdr:rowOff>
    </xdr:to>
    <xdr:cxnSp macro="">
      <xdr:nvCxnSpPr>
        <xdr:cNvPr id="138" name="直線コネクタ 137"/>
        <xdr:cNvCxnSpPr/>
      </xdr:nvCxnSpPr>
      <xdr:spPr>
        <a:xfrm>
          <a:off x="13004800" y="21844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7456</xdr:rowOff>
    </xdr:from>
    <xdr:ext cx="762000" cy="259045"/>
    <xdr:sp macro="" textlink="">
      <xdr:nvSpPr>
        <xdr:cNvPr id="142" name="テキスト ボックス 141"/>
        <xdr:cNvSpPr txBox="1"/>
      </xdr:nvSpPr>
      <xdr:spPr>
        <a:xfrm>
          <a:off x="12623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58256</xdr:rowOff>
    </xdr:from>
    <xdr:ext cx="762000" cy="259045"/>
    <xdr:sp macro="" textlink="">
      <xdr:nvSpPr>
        <xdr:cNvPr id="149" name="物件費該当値テキスト"/>
        <xdr:cNvSpPr txBox="1"/>
      </xdr:nvSpPr>
      <xdr:spPr>
        <a:xfrm>
          <a:off x="16598900" y="22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141514</xdr:rowOff>
    </xdr:from>
    <xdr:to>
      <xdr:col>78</xdr:col>
      <xdr:colOff>120650</xdr:colOff>
      <xdr:row>13</xdr:row>
      <xdr:rowOff>71664</xdr:rowOff>
    </xdr:to>
    <xdr:sp macro="" textlink="">
      <xdr:nvSpPr>
        <xdr:cNvPr id="150" name="楕円 149"/>
        <xdr:cNvSpPr/>
      </xdr:nvSpPr>
      <xdr:spPr>
        <a:xfrm>
          <a:off x="15621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81841</xdr:rowOff>
    </xdr:from>
    <xdr:ext cx="736600" cy="259045"/>
    <xdr:sp macro="" textlink="">
      <xdr:nvSpPr>
        <xdr:cNvPr id="151" name="テキスト ボックス 150"/>
        <xdr:cNvSpPr txBox="1"/>
      </xdr:nvSpPr>
      <xdr:spPr>
        <a:xfrm>
          <a:off x="15290800" y="19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92529</xdr:rowOff>
    </xdr:from>
    <xdr:to>
      <xdr:col>74</xdr:col>
      <xdr:colOff>31750</xdr:colOff>
      <xdr:row>13</xdr:row>
      <xdr:rowOff>22679</xdr:rowOff>
    </xdr:to>
    <xdr:sp macro="" textlink="">
      <xdr:nvSpPr>
        <xdr:cNvPr id="152" name="楕円 151"/>
        <xdr:cNvSpPr/>
      </xdr:nvSpPr>
      <xdr:spPr>
        <a:xfrm>
          <a:off x="14732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32856</xdr:rowOff>
    </xdr:from>
    <xdr:ext cx="762000" cy="259045"/>
    <xdr:sp macro="" textlink="">
      <xdr:nvSpPr>
        <xdr:cNvPr id="153" name="テキスト ボックス 152"/>
        <xdr:cNvSpPr txBox="1"/>
      </xdr:nvSpPr>
      <xdr:spPr>
        <a:xfrm>
          <a:off x="14401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157843</xdr:rowOff>
    </xdr:from>
    <xdr:to>
      <xdr:col>69</xdr:col>
      <xdr:colOff>142875</xdr:colOff>
      <xdr:row>13</xdr:row>
      <xdr:rowOff>87993</xdr:rowOff>
    </xdr:to>
    <xdr:sp macro="" textlink="">
      <xdr:nvSpPr>
        <xdr:cNvPr id="154" name="楕円 153"/>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98170</xdr:rowOff>
    </xdr:from>
    <xdr:ext cx="762000" cy="259045"/>
    <xdr:sp macro="" textlink="">
      <xdr:nvSpPr>
        <xdr:cNvPr id="155" name="テキスト ボックス 154"/>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76200</xdr:rowOff>
    </xdr:from>
    <xdr:to>
      <xdr:col>65</xdr:col>
      <xdr:colOff>53975</xdr:colOff>
      <xdr:row>13</xdr:row>
      <xdr:rowOff>6350</xdr:rowOff>
    </xdr:to>
    <xdr:sp macro="" textlink="">
      <xdr:nvSpPr>
        <xdr:cNvPr id="156" name="楕円 155"/>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16527</xdr:rowOff>
    </xdr:from>
    <xdr:ext cx="762000" cy="259045"/>
    <xdr:sp macro="" textlink="">
      <xdr:nvSpPr>
        <xdr:cNvPr id="157" name="テキスト ボックス 156"/>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医療給付費等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年々増加傾向にあり、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類似団体平均を上回っている。今後も高齢化及び少子化対策のため医療給付費等の上昇は避けら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、財政圧迫の要因になると考えられる。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扶助費抑制のために、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年度から行っているクアオルト事業等、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住民の健康増進につながる事業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医療費等の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143328</xdr:rowOff>
    </xdr:to>
    <xdr:cxnSp macro="">
      <xdr:nvCxnSpPr>
        <xdr:cNvPr id="192" name="直線コネクタ 191"/>
        <xdr:cNvCxnSpPr/>
      </xdr:nvCxnSpPr>
      <xdr:spPr>
        <a:xfrm>
          <a:off x="3987800" y="96955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94343</xdr:rowOff>
    </xdr:to>
    <xdr:cxnSp macro="">
      <xdr:nvCxnSpPr>
        <xdr:cNvPr id="195" name="直線コネクタ 194"/>
        <xdr:cNvCxnSpPr/>
      </xdr:nvCxnSpPr>
      <xdr:spPr>
        <a:xfrm>
          <a:off x="3098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61685</xdr:rowOff>
    </xdr:to>
    <xdr:cxnSp macro="">
      <xdr:nvCxnSpPr>
        <xdr:cNvPr id="198" name="直線コネクタ 197"/>
        <xdr:cNvCxnSpPr/>
      </xdr:nvCxnSpPr>
      <xdr:spPr>
        <a:xfrm flipV="1">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61685</xdr:rowOff>
    </xdr:to>
    <xdr:cxnSp macro="">
      <xdr:nvCxnSpPr>
        <xdr:cNvPr id="201" name="直線コネクタ 200"/>
        <xdr:cNvCxnSpPr/>
      </xdr:nvCxnSpPr>
      <xdr:spPr>
        <a:xfrm>
          <a:off x="1320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14" name="テキスト ボックス 213"/>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7" name="楕円 216"/>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8" name="テキスト ボックス 217"/>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9" name="楕円 218"/>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20" name="テキスト ボックス 219"/>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国民健康保険事業勘定特別会計、介護保険事業勘定特別会計、公共下水道事業特別会計等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への繰出</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金が多くなっており、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類似団体平均と比較すると、高水準で推移している。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前年度と比較すると、温泉事業特別会計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施設改修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費相当分</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や、国民健康保険事業勘定特別会計</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（ひまわりセンタースプリンクラー設置工事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等の建設費繰出が増加したため、</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ポイントの増となったが、事業終了により、今後は低下する見込みである。今後も、高齢者の増加により、国</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民健康保険事業勘定特別会計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や介護保険事業勘定特別会計への繰出しは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避けれ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ないため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クアオルト事業等、健康寿命長寿化</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対策を講じていく。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59</xdr:row>
      <xdr:rowOff>31750</xdr:rowOff>
    </xdr:to>
    <xdr:cxnSp macro="">
      <xdr:nvCxnSpPr>
        <xdr:cNvPr id="253" name="直線コネクタ 252"/>
        <xdr:cNvCxnSpPr/>
      </xdr:nvCxnSpPr>
      <xdr:spPr>
        <a:xfrm>
          <a:off x="15671800" y="9956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101600</xdr:rowOff>
    </xdr:to>
    <xdr:cxnSp macro="">
      <xdr:nvCxnSpPr>
        <xdr:cNvPr id="256" name="直線コネクタ 255"/>
        <xdr:cNvCxnSpPr/>
      </xdr:nvCxnSpPr>
      <xdr:spPr>
        <a:xfrm flipV="1">
          <a:off x="14782800" y="995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59</xdr:row>
      <xdr:rowOff>57150</xdr:rowOff>
    </xdr:to>
    <xdr:cxnSp macro="">
      <xdr:nvCxnSpPr>
        <xdr:cNvPr id="259" name="直線コネクタ 258"/>
        <xdr:cNvCxnSpPr/>
      </xdr:nvCxnSpPr>
      <xdr:spPr>
        <a:xfrm flipV="1">
          <a:off x="13893800" y="10045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1" name="テキスト ボックス 260"/>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57150</xdr:rowOff>
    </xdr:to>
    <xdr:cxnSp macro="">
      <xdr:nvCxnSpPr>
        <xdr:cNvPr id="262" name="直線コネクタ 261"/>
        <xdr:cNvCxnSpPr/>
      </xdr:nvCxnSpPr>
      <xdr:spPr>
        <a:xfrm>
          <a:off x="13004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4" name="テキスト ボックス 263"/>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6" name="テキスト ボックス 265"/>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5" name="テキスト ボックス 274"/>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6" name="楕円 275"/>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7" name="テキスト ボックス 276"/>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8" name="楕円 277"/>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9" name="テキスト ボックス 278"/>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0" name="楕円 279"/>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81" name="テキスト ボックス 280"/>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経済対策（地域雇用創出推進事業等）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や農業振興（じゅんさい日本一生産数量助成事業、メロン産地育成事業等）等、町独自の産業振興対策に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単独補助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金を多く支出しているため、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町単独補助金については、事業内容や金額について毎年度見直しを行っているが、今後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行政効果等の検討を行い、廃止、統合、終期の設定、補助率の改定等、整理・合理化を積極的に推進していく。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37</xdr:row>
      <xdr:rowOff>107950</xdr:rowOff>
    </xdr:to>
    <xdr:cxnSp macro="">
      <xdr:nvCxnSpPr>
        <xdr:cNvPr id="314" name="直線コネクタ 313"/>
        <xdr:cNvCxnSpPr/>
      </xdr:nvCxnSpPr>
      <xdr:spPr>
        <a:xfrm>
          <a:off x="15671800" y="645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12717</xdr:rowOff>
    </xdr:from>
    <xdr:ext cx="762000" cy="259045"/>
    <xdr:sp macro="" textlink="">
      <xdr:nvSpPr>
        <xdr:cNvPr id="315" name="補助費等平均値テキスト"/>
        <xdr:cNvSpPr txBox="1"/>
      </xdr:nvSpPr>
      <xdr:spPr>
        <a:xfrm>
          <a:off x="16598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37</xdr:row>
      <xdr:rowOff>107950</xdr:rowOff>
    </xdr:to>
    <xdr:cxnSp macro="">
      <xdr:nvCxnSpPr>
        <xdr:cNvPr id="317" name="直線コネクタ 316"/>
        <xdr:cNvCxnSpPr/>
      </xdr:nvCxnSpPr>
      <xdr:spPr>
        <a:xfrm>
          <a:off x="14782800" y="626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19" name="テキスト ボックス 318"/>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88900</xdr:rowOff>
    </xdr:to>
    <xdr:cxnSp macro="">
      <xdr:nvCxnSpPr>
        <xdr:cNvPr id="320" name="直線コネクタ 319"/>
        <xdr:cNvCxnSpPr/>
      </xdr:nvCxnSpPr>
      <xdr:spPr>
        <a:xfrm>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43180</xdr:rowOff>
    </xdr:from>
    <xdr:to>
      <xdr:col>69</xdr:col>
      <xdr:colOff>92075</xdr:colOff>
      <xdr:row>36</xdr:row>
      <xdr:rowOff>50800</xdr:rowOff>
    </xdr:to>
    <xdr:cxnSp macro="">
      <xdr:nvCxnSpPr>
        <xdr:cNvPr id="323" name="直線コネクタ 322"/>
        <xdr:cNvCxnSpPr/>
      </xdr:nvCxnSpPr>
      <xdr:spPr>
        <a:xfrm>
          <a:off x="13004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33" name="楕円 332"/>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29227</xdr:rowOff>
    </xdr:from>
    <xdr:ext cx="762000" cy="259045"/>
    <xdr:sp macro="" textlink="">
      <xdr:nvSpPr>
        <xdr:cNvPr id="334"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5" name="楕円 334"/>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36" name="テキスト ボックス 33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7" name="楕円 336"/>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8" name="テキスト ボックス 33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9" name="楕円 338"/>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40" name="テキスト ボックス 339"/>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163830</xdr:rowOff>
    </xdr:from>
    <xdr:to>
      <xdr:col>65</xdr:col>
      <xdr:colOff>53975</xdr:colOff>
      <xdr:row>36</xdr:row>
      <xdr:rowOff>93980</xdr:rowOff>
    </xdr:to>
    <xdr:sp macro="" textlink="">
      <xdr:nvSpPr>
        <xdr:cNvPr id="341" name="楕円 340"/>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104157</xdr:rowOff>
    </xdr:from>
    <xdr:ext cx="762000" cy="259045"/>
    <xdr:sp macro="" textlink="">
      <xdr:nvSpPr>
        <xdr:cNvPr id="342" name="テキスト ボックス 341"/>
        <xdr:cNvSpPr txBox="1"/>
      </xdr:nvSpPr>
      <xdr:spPr>
        <a:xfrm>
          <a:off x="12623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旧町で実施した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インフラ整備などの大規模事業により、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年度が公債費償還のピークであったが、公債費負担適正化計画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、大規模事業を大幅に抑制し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てきたことにより比率は改善傾向にあり、前年と比べて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、三種町行財政改革大綱（第２期）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地方債を借り入れする際は、償還額を上回らないようにするなど、計画的な地方債の発行を行い、健全な財政運営に努める。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97608</xdr:rowOff>
    </xdr:to>
    <xdr:cxnSp macro="">
      <xdr:nvCxnSpPr>
        <xdr:cNvPr id="377" name="直線コネクタ 376"/>
        <xdr:cNvCxnSpPr/>
      </xdr:nvCxnSpPr>
      <xdr:spPr>
        <a:xfrm flipV="1">
          <a:off x="3987800" y="131212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8"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84545</xdr:rowOff>
    </xdr:from>
    <xdr:to>
      <xdr:col>19</xdr:col>
      <xdr:colOff>187325</xdr:colOff>
      <xdr:row>76</xdr:row>
      <xdr:rowOff>97608</xdr:rowOff>
    </xdr:to>
    <xdr:cxnSp macro="">
      <xdr:nvCxnSpPr>
        <xdr:cNvPr id="380" name="直線コネクタ 379"/>
        <xdr:cNvCxnSpPr/>
      </xdr:nvCxnSpPr>
      <xdr:spPr>
        <a:xfrm>
          <a:off x="3098800" y="131147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84545</xdr:rowOff>
    </xdr:from>
    <xdr:to>
      <xdr:col>15</xdr:col>
      <xdr:colOff>98425</xdr:colOff>
      <xdr:row>77</xdr:row>
      <xdr:rowOff>37193</xdr:rowOff>
    </xdr:to>
    <xdr:cxnSp macro="">
      <xdr:nvCxnSpPr>
        <xdr:cNvPr id="383" name="直線コネクタ 382"/>
        <xdr:cNvCxnSpPr/>
      </xdr:nvCxnSpPr>
      <xdr:spPr>
        <a:xfrm flipV="1">
          <a:off x="2209800" y="13114745"/>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5" name="テキスト ボックス 384"/>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37193</xdr:rowOff>
    </xdr:from>
    <xdr:to>
      <xdr:col>11</xdr:col>
      <xdr:colOff>9525</xdr:colOff>
      <xdr:row>77</xdr:row>
      <xdr:rowOff>95976</xdr:rowOff>
    </xdr:to>
    <xdr:cxnSp macro="">
      <xdr:nvCxnSpPr>
        <xdr:cNvPr id="386" name="直線コネクタ 385"/>
        <xdr:cNvCxnSpPr/>
      </xdr:nvCxnSpPr>
      <xdr:spPr>
        <a:xfrm flipV="1">
          <a:off x="1320800" y="132388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88" name="テキスト ボックス 387"/>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0" name="テキスト ボックス 389"/>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40277</xdr:rowOff>
    </xdr:from>
    <xdr:to>
      <xdr:col>24</xdr:col>
      <xdr:colOff>76200</xdr:colOff>
      <xdr:row>76</xdr:row>
      <xdr:rowOff>141877</xdr:rowOff>
    </xdr:to>
    <xdr:sp macro="" textlink="">
      <xdr:nvSpPr>
        <xdr:cNvPr id="396" name="楕円 395"/>
        <xdr:cNvSpPr/>
      </xdr:nvSpPr>
      <xdr:spPr>
        <a:xfrm>
          <a:off x="4775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56804</xdr:rowOff>
    </xdr:from>
    <xdr:ext cx="762000" cy="259045"/>
    <xdr:sp macro="" textlink="">
      <xdr:nvSpPr>
        <xdr:cNvPr id="397" name="公債費該当値テキスト"/>
        <xdr:cNvSpPr txBox="1"/>
      </xdr:nvSpPr>
      <xdr:spPr>
        <a:xfrm>
          <a:off x="4914900" y="129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46808</xdr:rowOff>
    </xdr:from>
    <xdr:to>
      <xdr:col>20</xdr:col>
      <xdr:colOff>38100</xdr:colOff>
      <xdr:row>76</xdr:row>
      <xdr:rowOff>148408</xdr:rowOff>
    </xdr:to>
    <xdr:sp macro="" textlink="">
      <xdr:nvSpPr>
        <xdr:cNvPr id="398" name="楕円 397"/>
        <xdr:cNvSpPr/>
      </xdr:nvSpPr>
      <xdr:spPr>
        <a:xfrm>
          <a:off x="3937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158586</xdr:rowOff>
    </xdr:from>
    <xdr:ext cx="736600" cy="259045"/>
    <xdr:sp macro="" textlink="">
      <xdr:nvSpPr>
        <xdr:cNvPr id="399" name="テキスト ボックス 398"/>
        <xdr:cNvSpPr txBox="1"/>
      </xdr:nvSpPr>
      <xdr:spPr>
        <a:xfrm>
          <a:off x="3606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33745</xdr:rowOff>
    </xdr:from>
    <xdr:to>
      <xdr:col>15</xdr:col>
      <xdr:colOff>149225</xdr:colOff>
      <xdr:row>76</xdr:row>
      <xdr:rowOff>135345</xdr:rowOff>
    </xdr:to>
    <xdr:sp macro="" textlink="">
      <xdr:nvSpPr>
        <xdr:cNvPr id="400" name="楕円 399"/>
        <xdr:cNvSpPr/>
      </xdr:nvSpPr>
      <xdr:spPr>
        <a:xfrm>
          <a:off x="3048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145523</xdr:rowOff>
    </xdr:from>
    <xdr:ext cx="762000" cy="259045"/>
    <xdr:sp macro="" textlink="">
      <xdr:nvSpPr>
        <xdr:cNvPr id="401" name="テキスト ボックス 400"/>
        <xdr:cNvSpPr txBox="1"/>
      </xdr:nvSpPr>
      <xdr:spPr>
        <a:xfrm>
          <a:off x="2717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157843</xdr:rowOff>
    </xdr:from>
    <xdr:to>
      <xdr:col>11</xdr:col>
      <xdr:colOff>60325</xdr:colOff>
      <xdr:row>77</xdr:row>
      <xdr:rowOff>87993</xdr:rowOff>
    </xdr:to>
    <xdr:sp macro="" textlink="">
      <xdr:nvSpPr>
        <xdr:cNvPr id="402" name="楕円 401"/>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98170</xdr:rowOff>
    </xdr:from>
    <xdr:ext cx="762000" cy="259045"/>
    <xdr:sp macro="" textlink="">
      <xdr:nvSpPr>
        <xdr:cNvPr id="403" name="テキスト ボックス 402"/>
        <xdr:cNvSpPr txBox="1"/>
      </xdr:nvSpPr>
      <xdr:spPr>
        <a:xfrm>
          <a:off x="1828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45176</xdr:rowOff>
    </xdr:from>
    <xdr:to>
      <xdr:col>6</xdr:col>
      <xdr:colOff>171450</xdr:colOff>
      <xdr:row>77</xdr:row>
      <xdr:rowOff>146776</xdr:rowOff>
    </xdr:to>
    <xdr:sp macro="" textlink="">
      <xdr:nvSpPr>
        <xdr:cNvPr id="404" name="楕円 403"/>
        <xdr:cNvSpPr/>
      </xdr:nvSpPr>
      <xdr:spPr>
        <a:xfrm>
          <a:off x="1270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156953</xdr:rowOff>
    </xdr:from>
    <xdr:ext cx="762000" cy="259045"/>
    <xdr:sp macro="" textlink="">
      <xdr:nvSpPr>
        <xdr:cNvPr id="405" name="テキスト ボックス 404"/>
        <xdr:cNvSpPr txBox="1"/>
      </xdr:nvSpPr>
      <xdr:spPr>
        <a:xfrm>
          <a:off x="939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年度から三種町行財政改革大綱（第１期）、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年度から三種町行財政改革大綱（第２期）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に基づき、経常経費の削減に努めており、公債費以外の比率は、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とほぼ同程度である。しかし、温泉事業特別会計や国民健康保険勘定特別会計の建設事業による一時的な繰出しにより比率は上昇した。今後は、建設事業の終了するため比率は減少すると見込まれるが、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縮減に向けた対策に努める。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52705</xdr:rowOff>
    </xdr:from>
    <xdr:to>
      <xdr:col>82</xdr:col>
      <xdr:colOff>107950</xdr:colOff>
      <xdr:row>77</xdr:row>
      <xdr:rowOff>161289</xdr:rowOff>
    </xdr:to>
    <xdr:cxnSp macro="">
      <xdr:nvCxnSpPr>
        <xdr:cNvPr id="434" name="直線コネクタ 433"/>
        <xdr:cNvCxnSpPr/>
      </xdr:nvCxnSpPr>
      <xdr:spPr>
        <a:xfrm>
          <a:off x="15671800" y="13254355"/>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52705</xdr:rowOff>
    </xdr:to>
    <xdr:cxnSp macro="">
      <xdr:nvCxnSpPr>
        <xdr:cNvPr id="437" name="直線コネクタ 436"/>
        <xdr:cNvCxnSpPr/>
      </xdr:nvCxnSpPr>
      <xdr:spPr>
        <a:xfrm>
          <a:off x="14782800" y="1311148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111141</xdr:rowOff>
    </xdr:from>
    <xdr:ext cx="736600" cy="259045"/>
    <xdr:sp macro="" textlink="">
      <xdr:nvSpPr>
        <xdr:cNvPr id="439" name="テキスト ボックス 438"/>
        <xdr:cNvSpPr txBox="1"/>
      </xdr:nvSpPr>
      <xdr:spPr>
        <a:xfrm>
          <a:off x="15290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115570</xdr:rowOff>
    </xdr:to>
    <xdr:cxnSp macro="">
      <xdr:nvCxnSpPr>
        <xdr:cNvPr id="440" name="直線コネクタ 439"/>
        <xdr:cNvCxnSpPr/>
      </xdr:nvCxnSpPr>
      <xdr:spPr>
        <a:xfrm flipV="1">
          <a:off x="13893800" y="13111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75564</xdr:rowOff>
    </xdr:from>
    <xdr:to>
      <xdr:col>69</xdr:col>
      <xdr:colOff>92075</xdr:colOff>
      <xdr:row>76</xdr:row>
      <xdr:rowOff>115570</xdr:rowOff>
    </xdr:to>
    <xdr:cxnSp macro="">
      <xdr:nvCxnSpPr>
        <xdr:cNvPr id="443" name="直線コネクタ 442"/>
        <xdr:cNvCxnSpPr/>
      </xdr:nvCxnSpPr>
      <xdr:spPr>
        <a:xfrm>
          <a:off x="13004800" y="131057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7" name="テキスト ボックス 446"/>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3" name="楕円 452"/>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4"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xdr:rowOff>
    </xdr:from>
    <xdr:to>
      <xdr:col>78</xdr:col>
      <xdr:colOff>120650</xdr:colOff>
      <xdr:row>77</xdr:row>
      <xdr:rowOff>103505</xdr:rowOff>
    </xdr:to>
    <xdr:sp macro="" textlink="">
      <xdr:nvSpPr>
        <xdr:cNvPr id="455" name="楕円 454"/>
        <xdr:cNvSpPr/>
      </xdr:nvSpPr>
      <xdr:spPr>
        <a:xfrm>
          <a:off x="15621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113682</xdr:rowOff>
    </xdr:from>
    <xdr:ext cx="736600" cy="259045"/>
    <xdr:sp macro="" textlink="">
      <xdr:nvSpPr>
        <xdr:cNvPr id="456" name="テキスト ボックス 455"/>
        <xdr:cNvSpPr txBox="1"/>
      </xdr:nvSpPr>
      <xdr:spPr>
        <a:xfrm>
          <a:off x="15290800" y="1297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7" name="楕円 456"/>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58" name="テキスト ボックス 457"/>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59" name="楕円 458"/>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151147</xdr:rowOff>
    </xdr:from>
    <xdr:ext cx="762000" cy="259045"/>
    <xdr:sp macro="" textlink="">
      <xdr:nvSpPr>
        <xdr:cNvPr id="460" name="テキスト ボックス 459"/>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61" name="楕円 460"/>
        <xdr:cNvSpPr/>
      </xdr:nvSpPr>
      <xdr:spPr>
        <a:xfrm>
          <a:off x="12954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62" name="テキスト ボックス 461"/>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112217</xdr:rowOff>
    </xdr:from>
    <xdr:to>
      <xdr:col>29</xdr:col>
      <xdr:colOff>127000</xdr:colOff>
      <xdr:row>16</xdr:row>
      <xdr:rowOff>113719</xdr:rowOff>
    </xdr:to>
    <xdr:cxnSp macro="">
      <xdr:nvCxnSpPr>
        <xdr:cNvPr id="52" name="直線コネクタ 51"/>
        <xdr:cNvCxnSpPr/>
      </xdr:nvCxnSpPr>
      <xdr:spPr bwMode="auto">
        <a:xfrm flipV="1">
          <a:off x="5003800" y="2903042"/>
          <a:ext cx="6477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154794</xdr:rowOff>
    </xdr:from>
    <xdr:ext cx="762000" cy="259045"/>
    <xdr:sp macro="" textlink="">
      <xdr:nvSpPr>
        <xdr:cNvPr id="53" name="人口1人当たり決算額の推移平均値テキスト130"/>
        <xdr:cNvSpPr txBox="1"/>
      </xdr:nvSpPr>
      <xdr:spPr>
        <a:xfrm>
          <a:off x="5740400" y="29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113719</xdr:rowOff>
    </xdr:from>
    <xdr:to>
      <xdr:col>26</xdr:col>
      <xdr:colOff>50800</xdr:colOff>
      <xdr:row>16</xdr:row>
      <xdr:rowOff>115897</xdr:rowOff>
    </xdr:to>
    <xdr:cxnSp macro="">
      <xdr:nvCxnSpPr>
        <xdr:cNvPr id="55" name="直線コネクタ 54"/>
        <xdr:cNvCxnSpPr/>
      </xdr:nvCxnSpPr>
      <xdr:spPr bwMode="auto">
        <a:xfrm flipV="1">
          <a:off x="4305300" y="2904544"/>
          <a:ext cx="698500" cy="2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115897</xdr:rowOff>
    </xdr:from>
    <xdr:to>
      <xdr:col>22</xdr:col>
      <xdr:colOff>114300</xdr:colOff>
      <xdr:row>17</xdr:row>
      <xdr:rowOff>29660</xdr:rowOff>
    </xdr:to>
    <xdr:cxnSp macro="">
      <xdr:nvCxnSpPr>
        <xdr:cNvPr id="58" name="直線コネクタ 57"/>
        <xdr:cNvCxnSpPr/>
      </xdr:nvCxnSpPr>
      <xdr:spPr bwMode="auto">
        <a:xfrm flipV="1">
          <a:off x="3606800" y="2906722"/>
          <a:ext cx="698500" cy="8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29660</xdr:rowOff>
    </xdr:from>
    <xdr:to>
      <xdr:col>18</xdr:col>
      <xdr:colOff>177800</xdr:colOff>
      <xdr:row>17</xdr:row>
      <xdr:rowOff>52346</xdr:rowOff>
    </xdr:to>
    <xdr:cxnSp macro="">
      <xdr:nvCxnSpPr>
        <xdr:cNvPr id="61" name="直線コネクタ 60"/>
        <xdr:cNvCxnSpPr/>
      </xdr:nvCxnSpPr>
      <xdr:spPr bwMode="auto">
        <a:xfrm flipV="1">
          <a:off x="2908300" y="2991935"/>
          <a:ext cx="698500" cy="2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61417</xdr:rowOff>
    </xdr:from>
    <xdr:to>
      <xdr:col>29</xdr:col>
      <xdr:colOff>177800</xdr:colOff>
      <xdr:row>16</xdr:row>
      <xdr:rowOff>163017</xdr:rowOff>
    </xdr:to>
    <xdr:sp macro="" textlink="">
      <xdr:nvSpPr>
        <xdr:cNvPr id="71" name="楕円 70"/>
        <xdr:cNvSpPr/>
      </xdr:nvSpPr>
      <xdr:spPr bwMode="auto">
        <a:xfrm>
          <a:off x="5600700" y="285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77944</xdr:rowOff>
    </xdr:from>
    <xdr:ext cx="762000" cy="259045"/>
    <xdr:sp macro="" textlink="">
      <xdr:nvSpPr>
        <xdr:cNvPr id="72" name="人口1人当たり決算額の推移該当値テキスト130"/>
        <xdr:cNvSpPr txBox="1"/>
      </xdr:nvSpPr>
      <xdr:spPr>
        <a:xfrm>
          <a:off x="5740400" y="269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62919</xdr:rowOff>
    </xdr:from>
    <xdr:to>
      <xdr:col>26</xdr:col>
      <xdr:colOff>101600</xdr:colOff>
      <xdr:row>16</xdr:row>
      <xdr:rowOff>164519</xdr:rowOff>
    </xdr:to>
    <xdr:sp macro="" textlink="">
      <xdr:nvSpPr>
        <xdr:cNvPr id="73" name="楕円 72"/>
        <xdr:cNvSpPr/>
      </xdr:nvSpPr>
      <xdr:spPr bwMode="auto">
        <a:xfrm>
          <a:off x="4953000" y="285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3246</xdr:rowOff>
    </xdr:from>
    <xdr:ext cx="736600" cy="259045"/>
    <xdr:sp macro="" textlink="">
      <xdr:nvSpPr>
        <xdr:cNvPr id="74" name="テキスト ボックス 73"/>
        <xdr:cNvSpPr txBox="1"/>
      </xdr:nvSpPr>
      <xdr:spPr>
        <a:xfrm>
          <a:off x="4622800" y="262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65097</xdr:rowOff>
    </xdr:from>
    <xdr:to>
      <xdr:col>22</xdr:col>
      <xdr:colOff>165100</xdr:colOff>
      <xdr:row>16</xdr:row>
      <xdr:rowOff>166697</xdr:rowOff>
    </xdr:to>
    <xdr:sp macro="" textlink="">
      <xdr:nvSpPr>
        <xdr:cNvPr id="75" name="楕円 74"/>
        <xdr:cNvSpPr/>
      </xdr:nvSpPr>
      <xdr:spPr bwMode="auto">
        <a:xfrm>
          <a:off x="4254500" y="285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5424</xdr:rowOff>
    </xdr:from>
    <xdr:ext cx="762000" cy="259045"/>
    <xdr:sp macro="" textlink="">
      <xdr:nvSpPr>
        <xdr:cNvPr id="76" name="テキスト ボックス 75"/>
        <xdr:cNvSpPr txBox="1"/>
      </xdr:nvSpPr>
      <xdr:spPr>
        <a:xfrm>
          <a:off x="3924300" y="26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150310</xdr:rowOff>
    </xdr:from>
    <xdr:to>
      <xdr:col>19</xdr:col>
      <xdr:colOff>38100</xdr:colOff>
      <xdr:row>17</xdr:row>
      <xdr:rowOff>80460</xdr:rowOff>
    </xdr:to>
    <xdr:sp macro="" textlink="">
      <xdr:nvSpPr>
        <xdr:cNvPr id="77" name="楕円 76"/>
        <xdr:cNvSpPr/>
      </xdr:nvSpPr>
      <xdr:spPr bwMode="auto">
        <a:xfrm>
          <a:off x="3556000" y="294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90637</xdr:rowOff>
    </xdr:from>
    <xdr:ext cx="762000" cy="259045"/>
    <xdr:sp macro="" textlink="">
      <xdr:nvSpPr>
        <xdr:cNvPr id="78" name="テキスト ボックス 77"/>
        <xdr:cNvSpPr txBox="1"/>
      </xdr:nvSpPr>
      <xdr:spPr>
        <a:xfrm>
          <a:off x="3225800" y="27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1546</xdr:rowOff>
    </xdr:from>
    <xdr:to>
      <xdr:col>15</xdr:col>
      <xdr:colOff>101600</xdr:colOff>
      <xdr:row>17</xdr:row>
      <xdr:rowOff>103146</xdr:rowOff>
    </xdr:to>
    <xdr:sp macro="" textlink="">
      <xdr:nvSpPr>
        <xdr:cNvPr id="79" name="楕円 78"/>
        <xdr:cNvSpPr/>
      </xdr:nvSpPr>
      <xdr:spPr bwMode="auto">
        <a:xfrm>
          <a:off x="2857500" y="2963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113323</xdr:rowOff>
    </xdr:from>
    <xdr:ext cx="762000" cy="259045"/>
    <xdr:sp macro="" textlink="">
      <xdr:nvSpPr>
        <xdr:cNvPr id="80" name="テキスト ボックス 79"/>
        <xdr:cNvSpPr txBox="1"/>
      </xdr:nvSpPr>
      <xdr:spPr>
        <a:xfrm>
          <a:off x="2527300" y="27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244203</xdr:rowOff>
    </xdr:from>
    <xdr:to>
      <xdr:col>29</xdr:col>
      <xdr:colOff>127000</xdr:colOff>
      <xdr:row>35</xdr:row>
      <xdr:rowOff>280574</xdr:rowOff>
    </xdr:to>
    <xdr:cxnSp macro="">
      <xdr:nvCxnSpPr>
        <xdr:cNvPr id="112" name="直線コネクタ 111"/>
        <xdr:cNvCxnSpPr/>
      </xdr:nvCxnSpPr>
      <xdr:spPr bwMode="auto">
        <a:xfrm>
          <a:off x="5003800" y="6854553"/>
          <a:ext cx="647700" cy="36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187899</xdr:rowOff>
    </xdr:from>
    <xdr:to>
      <xdr:col>26</xdr:col>
      <xdr:colOff>50800</xdr:colOff>
      <xdr:row>35</xdr:row>
      <xdr:rowOff>244203</xdr:rowOff>
    </xdr:to>
    <xdr:cxnSp macro="">
      <xdr:nvCxnSpPr>
        <xdr:cNvPr id="115" name="直線コネクタ 114"/>
        <xdr:cNvCxnSpPr/>
      </xdr:nvCxnSpPr>
      <xdr:spPr bwMode="auto">
        <a:xfrm>
          <a:off x="4305300" y="6798249"/>
          <a:ext cx="698500" cy="56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116118</xdr:rowOff>
    </xdr:from>
    <xdr:to>
      <xdr:col>22</xdr:col>
      <xdr:colOff>114300</xdr:colOff>
      <xdr:row>35</xdr:row>
      <xdr:rowOff>187899</xdr:rowOff>
    </xdr:to>
    <xdr:cxnSp macro="">
      <xdr:nvCxnSpPr>
        <xdr:cNvPr id="118" name="直線コネクタ 117"/>
        <xdr:cNvCxnSpPr/>
      </xdr:nvCxnSpPr>
      <xdr:spPr bwMode="auto">
        <a:xfrm>
          <a:off x="3606800" y="6726468"/>
          <a:ext cx="6985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26027</xdr:rowOff>
    </xdr:from>
    <xdr:to>
      <xdr:col>18</xdr:col>
      <xdr:colOff>177800</xdr:colOff>
      <xdr:row>35</xdr:row>
      <xdr:rowOff>116118</xdr:rowOff>
    </xdr:to>
    <xdr:cxnSp macro="">
      <xdr:nvCxnSpPr>
        <xdr:cNvPr id="121" name="直線コネクタ 120"/>
        <xdr:cNvCxnSpPr/>
      </xdr:nvCxnSpPr>
      <xdr:spPr bwMode="auto">
        <a:xfrm>
          <a:off x="2908300" y="6636377"/>
          <a:ext cx="698500" cy="9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155879</xdr:rowOff>
    </xdr:from>
    <xdr:ext cx="762000" cy="259045"/>
    <xdr:sp macro="" textlink="">
      <xdr:nvSpPr>
        <xdr:cNvPr id="123" name="テキスト ボックス 122"/>
        <xdr:cNvSpPr txBox="1"/>
      </xdr:nvSpPr>
      <xdr:spPr>
        <a:xfrm>
          <a:off x="32258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229774</xdr:rowOff>
    </xdr:from>
    <xdr:to>
      <xdr:col>29</xdr:col>
      <xdr:colOff>177800</xdr:colOff>
      <xdr:row>35</xdr:row>
      <xdr:rowOff>331374</xdr:rowOff>
    </xdr:to>
    <xdr:sp macro="" textlink="">
      <xdr:nvSpPr>
        <xdr:cNvPr id="131" name="楕円 130"/>
        <xdr:cNvSpPr/>
      </xdr:nvSpPr>
      <xdr:spPr bwMode="auto">
        <a:xfrm>
          <a:off x="5600700" y="6840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201851</xdr:rowOff>
    </xdr:from>
    <xdr:ext cx="762000" cy="259045"/>
    <xdr:sp macro="" textlink="">
      <xdr:nvSpPr>
        <xdr:cNvPr id="132" name="人口1人当たり決算額の推移該当値テキスト445"/>
        <xdr:cNvSpPr txBox="1"/>
      </xdr:nvSpPr>
      <xdr:spPr>
        <a:xfrm>
          <a:off x="5740400" y="68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193403</xdr:rowOff>
    </xdr:from>
    <xdr:to>
      <xdr:col>26</xdr:col>
      <xdr:colOff>101600</xdr:colOff>
      <xdr:row>35</xdr:row>
      <xdr:rowOff>295003</xdr:rowOff>
    </xdr:to>
    <xdr:sp macro="" textlink="">
      <xdr:nvSpPr>
        <xdr:cNvPr id="133" name="楕円 132"/>
        <xdr:cNvSpPr/>
      </xdr:nvSpPr>
      <xdr:spPr bwMode="auto">
        <a:xfrm>
          <a:off x="4953000" y="680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279780</xdr:rowOff>
    </xdr:from>
    <xdr:ext cx="736600" cy="259045"/>
    <xdr:sp macro="" textlink="">
      <xdr:nvSpPr>
        <xdr:cNvPr id="134" name="テキスト ボックス 133"/>
        <xdr:cNvSpPr txBox="1"/>
      </xdr:nvSpPr>
      <xdr:spPr>
        <a:xfrm>
          <a:off x="4622800" y="6890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137099</xdr:rowOff>
    </xdr:from>
    <xdr:to>
      <xdr:col>22</xdr:col>
      <xdr:colOff>165100</xdr:colOff>
      <xdr:row>35</xdr:row>
      <xdr:rowOff>238699</xdr:rowOff>
    </xdr:to>
    <xdr:sp macro="" textlink="">
      <xdr:nvSpPr>
        <xdr:cNvPr id="135" name="楕円 134"/>
        <xdr:cNvSpPr/>
      </xdr:nvSpPr>
      <xdr:spPr bwMode="auto">
        <a:xfrm>
          <a:off x="4254500" y="674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223476</xdr:rowOff>
    </xdr:from>
    <xdr:ext cx="762000" cy="259045"/>
    <xdr:sp macro="" textlink="">
      <xdr:nvSpPr>
        <xdr:cNvPr id="136" name="テキスト ボックス 135"/>
        <xdr:cNvSpPr txBox="1"/>
      </xdr:nvSpPr>
      <xdr:spPr>
        <a:xfrm>
          <a:off x="3924300" y="68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65318</xdr:rowOff>
    </xdr:from>
    <xdr:to>
      <xdr:col>19</xdr:col>
      <xdr:colOff>38100</xdr:colOff>
      <xdr:row>35</xdr:row>
      <xdr:rowOff>166918</xdr:rowOff>
    </xdr:to>
    <xdr:sp macro="" textlink="">
      <xdr:nvSpPr>
        <xdr:cNvPr id="137" name="楕円 136"/>
        <xdr:cNvSpPr/>
      </xdr:nvSpPr>
      <xdr:spPr bwMode="auto">
        <a:xfrm>
          <a:off x="3556000" y="667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177095</xdr:rowOff>
    </xdr:from>
    <xdr:ext cx="762000" cy="259045"/>
    <xdr:sp macro="" textlink="">
      <xdr:nvSpPr>
        <xdr:cNvPr id="138" name="テキスト ボックス 137"/>
        <xdr:cNvSpPr txBox="1"/>
      </xdr:nvSpPr>
      <xdr:spPr>
        <a:xfrm>
          <a:off x="3225800" y="644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318127</xdr:rowOff>
    </xdr:from>
    <xdr:to>
      <xdr:col>15</xdr:col>
      <xdr:colOff>101600</xdr:colOff>
      <xdr:row>35</xdr:row>
      <xdr:rowOff>76827</xdr:rowOff>
    </xdr:to>
    <xdr:sp macro="" textlink="">
      <xdr:nvSpPr>
        <xdr:cNvPr id="139" name="楕円 138"/>
        <xdr:cNvSpPr/>
      </xdr:nvSpPr>
      <xdr:spPr bwMode="auto">
        <a:xfrm>
          <a:off x="2857500" y="658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61604</xdr:rowOff>
    </xdr:from>
    <xdr:ext cx="762000" cy="259045"/>
    <xdr:sp macro="" textlink="">
      <xdr:nvSpPr>
        <xdr:cNvPr id="140" name="テキスト ボックス 139"/>
        <xdr:cNvSpPr txBox="1"/>
      </xdr:nvSpPr>
      <xdr:spPr>
        <a:xfrm>
          <a:off x="2527300" y="66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17,084
17,025
247.98
10,431,421
10,211,868
191,670
6,981,136
10,318,678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28551</xdr:rowOff>
    </xdr:from>
    <xdr:to>
      <xdr:col>24</xdr:col>
      <xdr:colOff>63500</xdr:colOff>
      <xdr:row>36</xdr:row>
      <xdr:rowOff>114521</xdr:rowOff>
    </xdr:to>
    <xdr:cxnSp macro="">
      <xdr:nvCxnSpPr>
        <xdr:cNvPr id="63" name="直線コネクタ 62"/>
        <xdr:cNvCxnSpPr/>
      </xdr:nvCxnSpPr>
      <xdr:spPr>
        <a:xfrm>
          <a:off x="3797300" y="6200751"/>
          <a:ext cx="838200" cy="8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165858</xdr:rowOff>
    </xdr:from>
    <xdr:to>
      <xdr:col>19</xdr:col>
      <xdr:colOff>177800</xdr:colOff>
      <xdr:row>36</xdr:row>
      <xdr:rowOff>28551</xdr:rowOff>
    </xdr:to>
    <xdr:cxnSp macro="">
      <xdr:nvCxnSpPr>
        <xdr:cNvPr id="66" name="直線コネクタ 65"/>
        <xdr:cNvCxnSpPr/>
      </xdr:nvCxnSpPr>
      <xdr:spPr>
        <a:xfrm>
          <a:off x="2908300" y="6166608"/>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165858</xdr:rowOff>
    </xdr:from>
    <xdr:to>
      <xdr:col>15</xdr:col>
      <xdr:colOff>50800</xdr:colOff>
      <xdr:row>36</xdr:row>
      <xdr:rowOff>93915</xdr:rowOff>
    </xdr:to>
    <xdr:cxnSp macro="">
      <xdr:nvCxnSpPr>
        <xdr:cNvPr id="69" name="直線コネクタ 68"/>
        <xdr:cNvCxnSpPr/>
      </xdr:nvCxnSpPr>
      <xdr:spPr>
        <a:xfrm flipV="1">
          <a:off x="2019300" y="6166608"/>
          <a:ext cx="889000" cy="9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93915</xdr:rowOff>
    </xdr:from>
    <xdr:to>
      <xdr:col>10</xdr:col>
      <xdr:colOff>114300</xdr:colOff>
      <xdr:row>36</xdr:row>
      <xdr:rowOff>104316</xdr:rowOff>
    </xdr:to>
    <xdr:cxnSp macro="">
      <xdr:nvCxnSpPr>
        <xdr:cNvPr id="72" name="直線コネクタ 71"/>
        <xdr:cNvCxnSpPr/>
      </xdr:nvCxnSpPr>
      <xdr:spPr>
        <a:xfrm flipV="1">
          <a:off x="1130300" y="626611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121041</xdr:rowOff>
    </xdr:from>
    <xdr:ext cx="534377" cy="259045"/>
    <xdr:sp macro="" textlink="">
      <xdr:nvSpPr>
        <xdr:cNvPr id="74" name="テキスト ボックス 73"/>
        <xdr:cNvSpPr txBox="1"/>
      </xdr:nvSpPr>
      <xdr:spPr>
        <a:xfrm>
          <a:off x="1752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146742</xdr:rowOff>
    </xdr:from>
    <xdr:ext cx="534377" cy="259045"/>
    <xdr:sp macro="" textlink="">
      <xdr:nvSpPr>
        <xdr:cNvPr id="76" name="テキスト ボックス 75"/>
        <xdr:cNvSpPr txBox="1"/>
      </xdr:nvSpPr>
      <xdr:spPr>
        <a:xfrm>
          <a:off x="863111" y="5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63721</xdr:rowOff>
    </xdr:from>
    <xdr:to>
      <xdr:col>24</xdr:col>
      <xdr:colOff>114300</xdr:colOff>
      <xdr:row>36</xdr:row>
      <xdr:rowOff>165321</xdr:rowOff>
    </xdr:to>
    <xdr:sp macro="" textlink="">
      <xdr:nvSpPr>
        <xdr:cNvPr id="82" name="楕円 81"/>
        <xdr:cNvSpPr/>
      </xdr:nvSpPr>
      <xdr:spPr>
        <a:xfrm>
          <a:off x="4584700" y="62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86598</xdr:rowOff>
    </xdr:from>
    <xdr:ext cx="534377" cy="259045"/>
    <xdr:sp macro="" textlink="">
      <xdr:nvSpPr>
        <xdr:cNvPr id="83" name="人件費該当値テキスト"/>
        <xdr:cNvSpPr txBox="1"/>
      </xdr:nvSpPr>
      <xdr:spPr>
        <a:xfrm>
          <a:off x="4686300" y="60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149201</xdr:rowOff>
    </xdr:from>
    <xdr:to>
      <xdr:col>20</xdr:col>
      <xdr:colOff>38100</xdr:colOff>
      <xdr:row>36</xdr:row>
      <xdr:rowOff>79351</xdr:rowOff>
    </xdr:to>
    <xdr:sp macro="" textlink="">
      <xdr:nvSpPr>
        <xdr:cNvPr id="84" name="楕円 83"/>
        <xdr:cNvSpPr/>
      </xdr:nvSpPr>
      <xdr:spPr>
        <a:xfrm>
          <a:off x="3746500" y="61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95878</xdr:rowOff>
    </xdr:from>
    <xdr:ext cx="534377" cy="259045"/>
    <xdr:sp macro="" textlink="">
      <xdr:nvSpPr>
        <xdr:cNvPr id="85" name="テキスト ボックス 84"/>
        <xdr:cNvSpPr txBox="1"/>
      </xdr:nvSpPr>
      <xdr:spPr>
        <a:xfrm>
          <a:off x="3530111" y="592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115058</xdr:rowOff>
    </xdr:from>
    <xdr:to>
      <xdr:col>15</xdr:col>
      <xdr:colOff>101600</xdr:colOff>
      <xdr:row>36</xdr:row>
      <xdr:rowOff>45208</xdr:rowOff>
    </xdr:to>
    <xdr:sp macro="" textlink="">
      <xdr:nvSpPr>
        <xdr:cNvPr id="86" name="楕円 85"/>
        <xdr:cNvSpPr/>
      </xdr:nvSpPr>
      <xdr:spPr>
        <a:xfrm>
          <a:off x="2857500" y="611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61735</xdr:rowOff>
    </xdr:from>
    <xdr:ext cx="534377" cy="259045"/>
    <xdr:sp macro="" textlink="">
      <xdr:nvSpPr>
        <xdr:cNvPr id="87" name="テキスト ボックス 86"/>
        <xdr:cNvSpPr txBox="1"/>
      </xdr:nvSpPr>
      <xdr:spPr>
        <a:xfrm>
          <a:off x="2641111" y="589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43115</xdr:rowOff>
    </xdr:from>
    <xdr:to>
      <xdr:col>10</xdr:col>
      <xdr:colOff>165100</xdr:colOff>
      <xdr:row>36</xdr:row>
      <xdr:rowOff>144715</xdr:rowOff>
    </xdr:to>
    <xdr:sp macro="" textlink="">
      <xdr:nvSpPr>
        <xdr:cNvPr id="88" name="楕円 87"/>
        <xdr:cNvSpPr/>
      </xdr:nvSpPr>
      <xdr:spPr>
        <a:xfrm>
          <a:off x="1968500" y="62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135842</xdr:rowOff>
    </xdr:from>
    <xdr:ext cx="534377" cy="259045"/>
    <xdr:sp macro="" textlink="">
      <xdr:nvSpPr>
        <xdr:cNvPr id="89" name="テキスト ボックス 88"/>
        <xdr:cNvSpPr txBox="1"/>
      </xdr:nvSpPr>
      <xdr:spPr>
        <a:xfrm>
          <a:off x="1752111" y="63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53516</xdr:rowOff>
    </xdr:from>
    <xdr:to>
      <xdr:col>6</xdr:col>
      <xdr:colOff>38100</xdr:colOff>
      <xdr:row>36</xdr:row>
      <xdr:rowOff>155116</xdr:rowOff>
    </xdr:to>
    <xdr:sp macro="" textlink="">
      <xdr:nvSpPr>
        <xdr:cNvPr id="90" name="楕円 89"/>
        <xdr:cNvSpPr/>
      </xdr:nvSpPr>
      <xdr:spPr>
        <a:xfrm>
          <a:off x="1079500" y="62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146243</xdr:rowOff>
    </xdr:from>
    <xdr:ext cx="534377" cy="259045"/>
    <xdr:sp macro="" textlink="">
      <xdr:nvSpPr>
        <xdr:cNvPr id="91" name="テキスト ボックス 90"/>
        <xdr:cNvSpPr txBox="1"/>
      </xdr:nvSpPr>
      <xdr:spPr>
        <a:xfrm>
          <a:off x="863111" y="63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123851</xdr:rowOff>
    </xdr:from>
    <xdr:to>
      <xdr:col>24</xdr:col>
      <xdr:colOff>63500</xdr:colOff>
      <xdr:row>58</xdr:row>
      <xdr:rowOff>1908</xdr:rowOff>
    </xdr:to>
    <xdr:cxnSp macro="">
      <xdr:nvCxnSpPr>
        <xdr:cNvPr id="121" name="直線コネクタ 120"/>
        <xdr:cNvCxnSpPr/>
      </xdr:nvCxnSpPr>
      <xdr:spPr>
        <a:xfrm>
          <a:off x="3797300" y="9896501"/>
          <a:ext cx="838200" cy="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123851</xdr:rowOff>
    </xdr:from>
    <xdr:to>
      <xdr:col>19</xdr:col>
      <xdr:colOff>177800</xdr:colOff>
      <xdr:row>58</xdr:row>
      <xdr:rowOff>15799</xdr:rowOff>
    </xdr:to>
    <xdr:cxnSp macro="">
      <xdr:nvCxnSpPr>
        <xdr:cNvPr id="124" name="直線コネクタ 123"/>
        <xdr:cNvCxnSpPr/>
      </xdr:nvCxnSpPr>
      <xdr:spPr>
        <a:xfrm flipV="1">
          <a:off x="2908300" y="9896501"/>
          <a:ext cx="8890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15799</xdr:rowOff>
    </xdr:from>
    <xdr:to>
      <xdr:col>15</xdr:col>
      <xdr:colOff>50800</xdr:colOff>
      <xdr:row>58</xdr:row>
      <xdr:rowOff>79441</xdr:rowOff>
    </xdr:to>
    <xdr:cxnSp macro="">
      <xdr:nvCxnSpPr>
        <xdr:cNvPr id="127" name="直線コネクタ 126"/>
        <xdr:cNvCxnSpPr/>
      </xdr:nvCxnSpPr>
      <xdr:spPr>
        <a:xfrm flipV="1">
          <a:off x="2019300" y="9959899"/>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29" name="テキスト ボックス 128"/>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79441</xdr:rowOff>
    </xdr:from>
    <xdr:to>
      <xdr:col>10</xdr:col>
      <xdr:colOff>114300</xdr:colOff>
      <xdr:row>58</xdr:row>
      <xdr:rowOff>83083</xdr:rowOff>
    </xdr:to>
    <xdr:cxnSp macro="">
      <xdr:nvCxnSpPr>
        <xdr:cNvPr id="130" name="直線コネクタ 129"/>
        <xdr:cNvCxnSpPr/>
      </xdr:nvCxnSpPr>
      <xdr:spPr>
        <a:xfrm flipV="1">
          <a:off x="1130300" y="10023541"/>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52920</xdr:rowOff>
    </xdr:from>
    <xdr:ext cx="534377" cy="259045"/>
    <xdr:sp macro="" textlink="">
      <xdr:nvSpPr>
        <xdr:cNvPr id="132" name="テキスト ボックス 131"/>
        <xdr:cNvSpPr txBox="1"/>
      </xdr:nvSpPr>
      <xdr:spPr>
        <a:xfrm>
          <a:off x="1752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81800</xdr:rowOff>
    </xdr:from>
    <xdr:ext cx="534377" cy="259045"/>
    <xdr:sp macro="" textlink="">
      <xdr:nvSpPr>
        <xdr:cNvPr id="134" name="テキスト ボックス 133"/>
        <xdr:cNvSpPr txBox="1"/>
      </xdr:nvSpPr>
      <xdr:spPr>
        <a:xfrm>
          <a:off x="863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122558</xdr:rowOff>
    </xdr:from>
    <xdr:to>
      <xdr:col>24</xdr:col>
      <xdr:colOff>114300</xdr:colOff>
      <xdr:row>58</xdr:row>
      <xdr:rowOff>52708</xdr:rowOff>
    </xdr:to>
    <xdr:sp macro="" textlink="">
      <xdr:nvSpPr>
        <xdr:cNvPr id="140" name="楕円 139"/>
        <xdr:cNvSpPr/>
      </xdr:nvSpPr>
      <xdr:spPr>
        <a:xfrm>
          <a:off x="4584700" y="98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100985</xdr:rowOff>
    </xdr:from>
    <xdr:ext cx="534377" cy="259045"/>
    <xdr:sp macro="" textlink="">
      <xdr:nvSpPr>
        <xdr:cNvPr id="141" name="物件費該当値テキスト"/>
        <xdr:cNvSpPr txBox="1"/>
      </xdr:nvSpPr>
      <xdr:spPr>
        <a:xfrm>
          <a:off x="4686300" y="987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73051</xdr:rowOff>
    </xdr:from>
    <xdr:to>
      <xdr:col>20</xdr:col>
      <xdr:colOff>38100</xdr:colOff>
      <xdr:row>58</xdr:row>
      <xdr:rowOff>3201</xdr:rowOff>
    </xdr:to>
    <xdr:sp macro="" textlink="">
      <xdr:nvSpPr>
        <xdr:cNvPr id="142" name="楕円 141"/>
        <xdr:cNvSpPr/>
      </xdr:nvSpPr>
      <xdr:spPr>
        <a:xfrm>
          <a:off x="3746500" y="98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165778</xdr:rowOff>
    </xdr:from>
    <xdr:ext cx="534377" cy="259045"/>
    <xdr:sp macro="" textlink="">
      <xdr:nvSpPr>
        <xdr:cNvPr id="143" name="テキスト ボックス 142"/>
        <xdr:cNvSpPr txBox="1"/>
      </xdr:nvSpPr>
      <xdr:spPr>
        <a:xfrm>
          <a:off x="3530111" y="99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136449</xdr:rowOff>
    </xdr:from>
    <xdr:to>
      <xdr:col>15</xdr:col>
      <xdr:colOff>101600</xdr:colOff>
      <xdr:row>58</xdr:row>
      <xdr:rowOff>66599</xdr:rowOff>
    </xdr:to>
    <xdr:sp macro="" textlink="">
      <xdr:nvSpPr>
        <xdr:cNvPr id="144" name="楕円 143"/>
        <xdr:cNvSpPr/>
      </xdr:nvSpPr>
      <xdr:spPr>
        <a:xfrm>
          <a:off x="2857500" y="99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57726</xdr:rowOff>
    </xdr:from>
    <xdr:ext cx="534377" cy="259045"/>
    <xdr:sp macro="" textlink="">
      <xdr:nvSpPr>
        <xdr:cNvPr id="145" name="テキスト ボックス 144"/>
        <xdr:cNvSpPr txBox="1"/>
      </xdr:nvSpPr>
      <xdr:spPr>
        <a:xfrm>
          <a:off x="2641111" y="100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28641</xdr:rowOff>
    </xdr:from>
    <xdr:to>
      <xdr:col>10</xdr:col>
      <xdr:colOff>165100</xdr:colOff>
      <xdr:row>58</xdr:row>
      <xdr:rowOff>130241</xdr:rowOff>
    </xdr:to>
    <xdr:sp macro="" textlink="">
      <xdr:nvSpPr>
        <xdr:cNvPr id="146" name="楕円 145"/>
        <xdr:cNvSpPr/>
      </xdr:nvSpPr>
      <xdr:spPr>
        <a:xfrm>
          <a:off x="1968500" y="99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121368</xdr:rowOff>
    </xdr:from>
    <xdr:ext cx="534377" cy="259045"/>
    <xdr:sp macro="" textlink="">
      <xdr:nvSpPr>
        <xdr:cNvPr id="147" name="テキスト ボックス 146"/>
        <xdr:cNvSpPr txBox="1"/>
      </xdr:nvSpPr>
      <xdr:spPr>
        <a:xfrm>
          <a:off x="1752111" y="100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32283</xdr:rowOff>
    </xdr:from>
    <xdr:to>
      <xdr:col>6</xdr:col>
      <xdr:colOff>38100</xdr:colOff>
      <xdr:row>58</xdr:row>
      <xdr:rowOff>133883</xdr:rowOff>
    </xdr:to>
    <xdr:sp macro="" textlink="">
      <xdr:nvSpPr>
        <xdr:cNvPr id="148" name="楕円 147"/>
        <xdr:cNvSpPr/>
      </xdr:nvSpPr>
      <xdr:spPr>
        <a:xfrm>
          <a:off x="1079500" y="99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125010</xdr:rowOff>
    </xdr:from>
    <xdr:ext cx="534377" cy="259045"/>
    <xdr:sp macro="" textlink="">
      <xdr:nvSpPr>
        <xdr:cNvPr id="149" name="テキスト ボックス 148"/>
        <xdr:cNvSpPr txBox="1"/>
      </xdr:nvSpPr>
      <xdr:spPr>
        <a:xfrm>
          <a:off x="863111" y="100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27183</xdr:rowOff>
    </xdr:from>
    <xdr:to>
      <xdr:col>24</xdr:col>
      <xdr:colOff>63500</xdr:colOff>
      <xdr:row>76</xdr:row>
      <xdr:rowOff>142170</xdr:rowOff>
    </xdr:to>
    <xdr:cxnSp macro="">
      <xdr:nvCxnSpPr>
        <xdr:cNvPr id="176" name="直線コネクタ 175"/>
        <xdr:cNvCxnSpPr/>
      </xdr:nvCxnSpPr>
      <xdr:spPr>
        <a:xfrm>
          <a:off x="3797300" y="13057383"/>
          <a:ext cx="838200" cy="1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27183</xdr:rowOff>
    </xdr:from>
    <xdr:to>
      <xdr:col>19</xdr:col>
      <xdr:colOff>177800</xdr:colOff>
      <xdr:row>76</xdr:row>
      <xdr:rowOff>155702</xdr:rowOff>
    </xdr:to>
    <xdr:cxnSp macro="">
      <xdr:nvCxnSpPr>
        <xdr:cNvPr id="179" name="直線コネクタ 178"/>
        <xdr:cNvCxnSpPr/>
      </xdr:nvCxnSpPr>
      <xdr:spPr>
        <a:xfrm flipV="1">
          <a:off x="2908300" y="13057383"/>
          <a:ext cx="889000" cy="1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93296</xdr:rowOff>
    </xdr:from>
    <xdr:ext cx="469744" cy="259045"/>
    <xdr:sp macro="" textlink="">
      <xdr:nvSpPr>
        <xdr:cNvPr id="181" name="テキスト ボックス 180"/>
        <xdr:cNvSpPr txBox="1"/>
      </xdr:nvSpPr>
      <xdr:spPr>
        <a:xfrm>
          <a:off x="3562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27274</xdr:rowOff>
    </xdr:from>
    <xdr:to>
      <xdr:col>15</xdr:col>
      <xdr:colOff>50800</xdr:colOff>
      <xdr:row>76</xdr:row>
      <xdr:rowOff>155702</xdr:rowOff>
    </xdr:to>
    <xdr:cxnSp macro="">
      <xdr:nvCxnSpPr>
        <xdr:cNvPr id="182" name="直線コネクタ 181"/>
        <xdr:cNvCxnSpPr/>
      </xdr:nvCxnSpPr>
      <xdr:spPr>
        <a:xfrm>
          <a:off x="2019300" y="13057474"/>
          <a:ext cx="8890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26406</xdr:rowOff>
    </xdr:from>
    <xdr:to>
      <xdr:col>10</xdr:col>
      <xdr:colOff>114300</xdr:colOff>
      <xdr:row>76</xdr:row>
      <xdr:rowOff>27274</xdr:rowOff>
    </xdr:to>
    <xdr:cxnSp macro="">
      <xdr:nvCxnSpPr>
        <xdr:cNvPr id="185" name="直線コネクタ 184"/>
        <xdr:cNvCxnSpPr/>
      </xdr:nvCxnSpPr>
      <xdr:spPr>
        <a:xfrm>
          <a:off x="1130300" y="13056606"/>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119082</xdr:rowOff>
    </xdr:from>
    <xdr:ext cx="469744" cy="259045"/>
    <xdr:sp macro="" textlink="">
      <xdr:nvSpPr>
        <xdr:cNvPr id="187" name="テキスト ボックス 186"/>
        <xdr:cNvSpPr txBox="1"/>
      </xdr:nvSpPr>
      <xdr:spPr>
        <a:xfrm>
          <a:off x="1784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134627</xdr:rowOff>
    </xdr:from>
    <xdr:ext cx="469744" cy="259045"/>
    <xdr:sp macro="" textlink="">
      <xdr:nvSpPr>
        <xdr:cNvPr id="189" name="テキスト ボックス 188"/>
        <xdr:cNvSpPr txBox="1"/>
      </xdr:nvSpPr>
      <xdr:spPr>
        <a:xfrm>
          <a:off x="895428"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91370</xdr:rowOff>
    </xdr:from>
    <xdr:to>
      <xdr:col>24</xdr:col>
      <xdr:colOff>114300</xdr:colOff>
      <xdr:row>77</xdr:row>
      <xdr:rowOff>21520</xdr:rowOff>
    </xdr:to>
    <xdr:sp macro="" textlink="">
      <xdr:nvSpPr>
        <xdr:cNvPr id="195" name="楕円 194"/>
        <xdr:cNvSpPr/>
      </xdr:nvSpPr>
      <xdr:spPr>
        <a:xfrm>
          <a:off x="4584700" y="131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69797</xdr:rowOff>
    </xdr:from>
    <xdr:ext cx="469744" cy="259045"/>
    <xdr:sp macro="" textlink="">
      <xdr:nvSpPr>
        <xdr:cNvPr id="196" name="維持補修費該当値テキスト"/>
        <xdr:cNvSpPr txBox="1"/>
      </xdr:nvSpPr>
      <xdr:spPr>
        <a:xfrm>
          <a:off x="4686300" y="130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147833</xdr:rowOff>
    </xdr:from>
    <xdr:to>
      <xdr:col>20</xdr:col>
      <xdr:colOff>38100</xdr:colOff>
      <xdr:row>76</xdr:row>
      <xdr:rowOff>77983</xdr:rowOff>
    </xdr:to>
    <xdr:sp macro="" textlink="">
      <xdr:nvSpPr>
        <xdr:cNvPr id="197" name="楕円 196"/>
        <xdr:cNvSpPr/>
      </xdr:nvSpPr>
      <xdr:spPr>
        <a:xfrm>
          <a:off x="3746500" y="130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94510</xdr:rowOff>
    </xdr:from>
    <xdr:ext cx="469744" cy="259045"/>
    <xdr:sp macro="" textlink="">
      <xdr:nvSpPr>
        <xdr:cNvPr id="198" name="テキスト ボックス 197"/>
        <xdr:cNvSpPr txBox="1"/>
      </xdr:nvSpPr>
      <xdr:spPr>
        <a:xfrm>
          <a:off x="3562428" y="1278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104902</xdr:rowOff>
    </xdr:from>
    <xdr:to>
      <xdr:col>15</xdr:col>
      <xdr:colOff>101600</xdr:colOff>
      <xdr:row>77</xdr:row>
      <xdr:rowOff>35052</xdr:rowOff>
    </xdr:to>
    <xdr:sp macro="" textlink="">
      <xdr:nvSpPr>
        <xdr:cNvPr id="199" name="楕円 198"/>
        <xdr:cNvSpPr/>
      </xdr:nvSpPr>
      <xdr:spPr>
        <a:xfrm>
          <a:off x="2857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26179</xdr:rowOff>
    </xdr:from>
    <xdr:ext cx="469744" cy="259045"/>
    <xdr:sp macro="" textlink="">
      <xdr:nvSpPr>
        <xdr:cNvPr id="200" name="テキスト ボックス 199"/>
        <xdr:cNvSpPr txBox="1"/>
      </xdr:nvSpPr>
      <xdr:spPr>
        <a:xfrm>
          <a:off x="2673428" y="132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147924</xdr:rowOff>
    </xdr:from>
    <xdr:to>
      <xdr:col>10</xdr:col>
      <xdr:colOff>165100</xdr:colOff>
      <xdr:row>76</xdr:row>
      <xdr:rowOff>78074</xdr:rowOff>
    </xdr:to>
    <xdr:sp macro="" textlink="">
      <xdr:nvSpPr>
        <xdr:cNvPr id="201" name="楕円 200"/>
        <xdr:cNvSpPr/>
      </xdr:nvSpPr>
      <xdr:spPr>
        <a:xfrm>
          <a:off x="1968500" y="130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94601</xdr:rowOff>
    </xdr:from>
    <xdr:ext cx="469744" cy="259045"/>
    <xdr:sp macro="" textlink="">
      <xdr:nvSpPr>
        <xdr:cNvPr id="202" name="テキスト ボックス 201"/>
        <xdr:cNvSpPr txBox="1"/>
      </xdr:nvSpPr>
      <xdr:spPr>
        <a:xfrm>
          <a:off x="1784428" y="1278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147056</xdr:rowOff>
    </xdr:from>
    <xdr:to>
      <xdr:col>6</xdr:col>
      <xdr:colOff>38100</xdr:colOff>
      <xdr:row>76</xdr:row>
      <xdr:rowOff>77206</xdr:rowOff>
    </xdr:to>
    <xdr:sp macro="" textlink="">
      <xdr:nvSpPr>
        <xdr:cNvPr id="203" name="楕円 202"/>
        <xdr:cNvSpPr/>
      </xdr:nvSpPr>
      <xdr:spPr>
        <a:xfrm>
          <a:off x="1079500" y="130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93733</xdr:rowOff>
    </xdr:from>
    <xdr:ext cx="469744" cy="259045"/>
    <xdr:sp macro="" textlink="">
      <xdr:nvSpPr>
        <xdr:cNvPr id="204" name="テキスト ボックス 203"/>
        <xdr:cNvSpPr txBox="1"/>
      </xdr:nvSpPr>
      <xdr:spPr>
        <a:xfrm>
          <a:off x="895428" y="127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24240</xdr:rowOff>
    </xdr:from>
    <xdr:to>
      <xdr:col>24</xdr:col>
      <xdr:colOff>63500</xdr:colOff>
      <xdr:row>96</xdr:row>
      <xdr:rowOff>107158</xdr:rowOff>
    </xdr:to>
    <xdr:cxnSp macro="">
      <xdr:nvCxnSpPr>
        <xdr:cNvPr id="236" name="直線コネクタ 235"/>
        <xdr:cNvCxnSpPr/>
      </xdr:nvCxnSpPr>
      <xdr:spPr>
        <a:xfrm>
          <a:off x="3797300" y="16483440"/>
          <a:ext cx="838200" cy="8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24240</xdr:rowOff>
    </xdr:from>
    <xdr:to>
      <xdr:col>19</xdr:col>
      <xdr:colOff>177800</xdr:colOff>
      <xdr:row>97</xdr:row>
      <xdr:rowOff>8533</xdr:rowOff>
    </xdr:to>
    <xdr:cxnSp macro="">
      <xdr:nvCxnSpPr>
        <xdr:cNvPr id="239" name="直線コネクタ 238"/>
        <xdr:cNvCxnSpPr/>
      </xdr:nvCxnSpPr>
      <xdr:spPr>
        <a:xfrm flipV="1">
          <a:off x="2908300" y="16483440"/>
          <a:ext cx="889000" cy="15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164553</xdr:rowOff>
    </xdr:from>
    <xdr:to>
      <xdr:col>15</xdr:col>
      <xdr:colOff>50800</xdr:colOff>
      <xdr:row>97</xdr:row>
      <xdr:rowOff>8533</xdr:rowOff>
    </xdr:to>
    <xdr:cxnSp macro="">
      <xdr:nvCxnSpPr>
        <xdr:cNvPr id="242" name="直線コネクタ 241"/>
        <xdr:cNvCxnSpPr/>
      </xdr:nvCxnSpPr>
      <xdr:spPr>
        <a:xfrm>
          <a:off x="2019300" y="16623753"/>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164553</xdr:rowOff>
    </xdr:from>
    <xdr:to>
      <xdr:col>10</xdr:col>
      <xdr:colOff>114300</xdr:colOff>
      <xdr:row>97</xdr:row>
      <xdr:rowOff>130752</xdr:rowOff>
    </xdr:to>
    <xdr:cxnSp macro="">
      <xdr:nvCxnSpPr>
        <xdr:cNvPr id="245" name="直線コネクタ 244"/>
        <xdr:cNvCxnSpPr/>
      </xdr:nvCxnSpPr>
      <xdr:spPr>
        <a:xfrm flipV="1">
          <a:off x="1130300" y="16623753"/>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56358</xdr:rowOff>
    </xdr:from>
    <xdr:to>
      <xdr:col>24</xdr:col>
      <xdr:colOff>114300</xdr:colOff>
      <xdr:row>96</xdr:row>
      <xdr:rowOff>157958</xdr:rowOff>
    </xdr:to>
    <xdr:sp macro="" textlink="">
      <xdr:nvSpPr>
        <xdr:cNvPr id="255" name="楕円 254"/>
        <xdr:cNvSpPr/>
      </xdr:nvSpPr>
      <xdr:spPr>
        <a:xfrm>
          <a:off x="4584700" y="16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34785</xdr:rowOff>
    </xdr:from>
    <xdr:ext cx="534377" cy="259045"/>
    <xdr:sp macro="" textlink="">
      <xdr:nvSpPr>
        <xdr:cNvPr id="256" name="扶助費該当値テキスト"/>
        <xdr:cNvSpPr txBox="1"/>
      </xdr:nvSpPr>
      <xdr:spPr>
        <a:xfrm>
          <a:off x="4686300" y="1649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144890</xdr:rowOff>
    </xdr:from>
    <xdr:to>
      <xdr:col>20</xdr:col>
      <xdr:colOff>38100</xdr:colOff>
      <xdr:row>96</xdr:row>
      <xdr:rowOff>75040</xdr:rowOff>
    </xdr:to>
    <xdr:sp macro="" textlink="">
      <xdr:nvSpPr>
        <xdr:cNvPr id="257" name="楕円 256"/>
        <xdr:cNvSpPr/>
      </xdr:nvSpPr>
      <xdr:spPr>
        <a:xfrm>
          <a:off x="3746500" y="1643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91567</xdr:rowOff>
    </xdr:from>
    <xdr:ext cx="534377" cy="259045"/>
    <xdr:sp macro="" textlink="">
      <xdr:nvSpPr>
        <xdr:cNvPr id="258" name="テキスト ボックス 257"/>
        <xdr:cNvSpPr txBox="1"/>
      </xdr:nvSpPr>
      <xdr:spPr>
        <a:xfrm>
          <a:off x="3530111" y="162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129183</xdr:rowOff>
    </xdr:from>
    <xdr:to>
      <xdr:col>15</xdr:col>
      <xdr:colOff>101600</xdr:colOff>
      <xdr:row>97</xdr:row>
      <xdr:rowOff>59333</xdr:rowOff>
    </xdr:to>
    <xdr:sp macro="" textlink="">
      <xdr:nvSpPr>
        <xdr:cNvPr id="259" name="楕円 258"/>
        <xdr:cNvSpPr/>
      </xdr:nvSpPr>
      <xdr:spPr>
        <a:xfrm>
          <a:off x="2857500" y="16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50460</xdr:rowOff>
    </xdr:from>
    <xdr:ext cx="534377" cy="259045"/>
    <xdr:sp macro="" textlink="">
      <xdr:nvSpPr>
        <xdr:cNvPr id="260" name="テキスト ボックス 259"/>
        <xdr:cNvSpPr txBox="1"/>
      </xdr:nvSpPr>
      <xdr:spPr>
        <a:xfrm>
          <a:off x="2641111" y="166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113753</xdr:rowOff>
    </xdr:from>
    <xdr:to>
      <xdr:col>10</xdr:col>
      <xdr:colOff>165100</xdr:colOff>
      <xdr:row>97</xdr:row>
      <xdr:rowOff>43903</xdr:rowOff>
    </xdr:to>
    <xdr:sp macro="" textlink="">
      <xdr:nvSpPr>
        <xdr:cNvPr id="261" name="楕円 260"/>
        <xdr:cNvSpPr/>
      </xdr:nvSpPr>
      <xdr:spPr>
        <a:xfrm>
          <a:off x="1968500" y="165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35030</xdr:rowOff>
    </xdr:from>
    <xdr:ext cx="534377" cy="259045"/>
    <xdr:sp macro="" textlink="">
      <xdr:nvSpPr>
        <xdr:cNvPr id="262" name="テキスト ボックス 261"/>
        <xdr:cNvSpPr txBox="1"/>
      </xdr:nvSpPr>
      <xdr:spPr>
        <a:xfrm>
          <a:off x="1752111" y="166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79952</xdr:rowOff>
    </xdr:from>
    <xdr:to>
      <xdr:col>6</xdr:col>
      <xdr:colOff>38100</xdr:colOff>
      <xdr:row>98</xdr:row>
      <xdr:rowOff>10102</xdr:rowOff>
    </xdr:to>
    <xdr:sp macro="" textlink="">
      <xdr:nvSpPr>
        <xdr:cNvPr id="263" name="楕円 262"/>
        <xdr:cNvSpPr/>
      </xdr:nvSpPr>
      <xdr:spPr>
        <a:xfrm>
          <a:off x="1079500" y="1671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1229</xdr:rowOff>
    </xdr:from>
    <xdr:ext cx="534377" cy="259045"/>
    <xdr:sp macro="" textlink="">
      <xdr:nvSpPr>
        <xdr:cNvPr id="264" name="テキスト ボックス 263"/>
        <xdr:cNvSpPr txBox="1"/>
      </xdr:nvSpPr>
      <xdr:spPr>
        <a:xfrm>
          <a:off x="863111" y="1680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43706</xdr:rowOff>
    </xdr:from>
    <xdr:to>
      <xdr:col>55</xdr:col>
      <xdr:colOff>0</xdr:colOff>
      <xdr:row>36</xdr:row>
      <xdr:rowOff>73200</xdr:rowOff>
    </xdr:to>
    <xdr:cxnSp macro="">
      <xdr:nvCxnSpPr>
        <xdr:cNvPr id="291" name="直線コネクタ 290"/>
        <xdr:cNvCxnSpPr/>
      </xdr:nvCxnSpPr>
      <xdr:spPr>
        <a:xfrm>
          <a:off x="9639300" y="6215906"/>
          <a:ext cx="838200" cy="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36962</xdr:rowOff>
    </xdr:from>
    <xdr:to>
      <xdr:col>50</xdr:col>
      <xdr:colOff>114300</xdr:colOff>
      <xdr:row>36</xdr:row>
      <xdr:rowOff>43706</xdr:rowOff>
    </xdr:to>
    <xdr:cxnSp macro="">
      <xdr:nvCxnSpPr>
        <xdr:cNvPr id="294" name="直線コネクタ 293"/>
        <xdr:cNvCxnSpPr/>
      </xdr:nvCxnSpPr>
      <xdr:spPr>
        <a:xfrm>
          <a:off x="8750300" y="620916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90429</xdr:rowOff>
    </xdr:from>
    <xdr:ext cx="534377" cy="259045"/>
    <xdr:sp macro="" textlink="">
      <xdr:nvSpPr>
        <xdr:cNvPr id="296" name="テキスト ボックス 295"/>
        <xdr:cNvSpPr txBox="1"/>
      </xdr:nvSpPr>
      <xdr:spPr>
        <a:xfrm>
          <a:off x="9372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36962</xdr:rowOff>
    </xdr:from>
    <xdr:to>
      <xdr:col>45</xdr:col>
      <xdr:colOff>177800</xdr:colOff>
      <xdr:row>36</xdr:row>
      <xdr:rowOff>84580</xdr:rowOff>
    </xdr:to>
    <xdr:cxnSp macro="">
      <xdr:nvCxnSpPr>
        <xdr:cNvPr id="297" name="直線コネクタ 296"/>
        <xdr:cNvCxnSpPr/>
      </xdr:nvCxnSpPr>
      <xdr:spPr>
        <a:xfrm flipV="1">
          <a:off x="7861300" y="6209162"/>
          <a:ext cx="88900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117409</xdr:rowOff>
    </xdr:from>
    <xdr:ext cx="534377" cy="259045"/>
    <xdr:sp macro="" textlink="">
      <xdr:nvSpPr>
        <xdr:cNvPr id="299" name="テキスト ボックス 298"/>
        <xdr:cNvSpPr txBox="1"/>
      </xdr:nvSpPr>
      <xdr:spPr>
        <a:xfrm>
          <a:off x="8483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84580</xdr:rowOff>
    </xdr:from>
    <xdr:to>
      <xdr:col>41</xdr:col>
      <xdr:colOff>50800</xdr:colOff>
      <xdr:row>36</xdr:row>
      <xdr:rowOff>162852</xdr:rowOff>
    </xdr:to>
    <xdr:cxnSp macro="">
      <xdr:nvCxnSpPr>
        <xdr:cNvPr id="300" name="直線コネクタ 299"/>
        <xdr:cNvCxnSpPr/>
      </xdr:nvCxnSpPr>
      <xdr:spPr>
        <a:xfrm flipV="1">
          <a:off x="6972300" y="6256780"/>
          <a:ext cx="889000" cy="7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158488</xdr:rowOff>
    </xdr:from>
    <xdr:ext cx="534377" cy="259045"/>
    <xdr:sp macro="" textlink="">
      <xdr:nvSpPr>
        <xdr:cNvPr id="302" name="テキスト ボックス 301"/>
        <xdr:cNvSpPr txBox="1"/>
      </xdr:nvSpPr>
      <xdr:spPr>
        <a:xfrm>
          <a:off x="7594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22400</xdr:rowOff>
    </xdr:from>
    <xdr:to>
      <xdr:col>55</xdr:col>
      <xdr:colOff>50800</xdr:colOff>
      <xdr:row>36</xdr:row>
      <xdr:rowOff>124000</xdr:rowOff>
    </xdr:to>
    <xdr:sp macro="" textlink="">
      <xdr:nvSpPr>
        <xdr:cNvPr id="310" name="楕円 309"/>
        <xdr:cNvSpPr/>
      </xdr:nvSpPr>
      <xdr:spPr>
        <a:xfrm>
          <a:off x="10426700" y="61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827</xdr:rowOff>
    </xdr:from>
    <xdr:ext cx="534377" cy="259045"/>
    <xdr:sp macro="" textlink="">
      <xdr:nvSpPr>
        <xdr:cNvPr id="311" name="補助費等該当値テキスト"/>
        <xdr:cNvSpPr txBox="1"/>
      </xdr:nvSpPr>
      <xdr:spPr>
        <a:xfrm>
          <a:off x="10528300" y="61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164356</xdr:rowOff>
    </xdr:from>
    <xdr:to>
      <xdr:col>50</xdr:col>
      <xdr:colOff>165100</xdr:colOff>
      <xdr:row>36</xdr:row>
      <xdr:rowOff>94506</xdr:rowOff>
    </xdr:to>
    <xdr:sp macro="" textlink="">
      <xdr:nvSpPr>
        <xdr:cNvPr id="312" name="楕円 311"/>
        <xdr:cNvSpPr/>
      </xdr:nvSpPr>
      <xdr:spPr>
        <a:xfrm>
          <a:off x="9588500" y="61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111033</xdr:rowOff>
    </xdr:from>
    <xdr:ext cx="534377" cy="259045"/>
    <xdr:sp macro="" textlink="">
      <xdr:nvSpPr>
        <xdr:cNvPr id="313" name="テキスト ボックス 312"/>
        <xdr:cNvSpPr txBox="1"/>
      </xdr:nvSpPr>
      <xdr:spPr>
        <a:xfrm>
          <a:off x="9372111" y="59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157612</xdr:rowOff>
    </xdr:from>
    <xdr:to>
      <xdr:col>46</xdr:col>
      <xdr:colOff>38100</xdr:colOff>
      <xdr:row>36</xdr:row>
      <xdr:rowOff>87762</xdr:rowOff>
    </xdr:to>
    <xdr:sp macro="" textlink="">
      <xdr:nvSpPr>
        <xdr:cNvPr id="314" name="楕円 313"/>
        <xdr:cNvSpPr/>
      </xdr:nvSpPr>
      <xdr:spPr>
        <a:xfrm>
          <a:off x="8699500" y="61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104289</xdr:rowOff>
    </xdr:from>
    <xdr:ext cx="534377" cy="259045"/>
    <xdr:sp macro="" textlink="">
      <xdr:nvSpPr>
        <xdr:cNvPr id="315" name="テキスト ボックス 314"/>
        <xdr:cNvSpPr txBox="1"/>
      </xdr:nvSpPr>
      <xdr:spPr>
        <a:xfrm>
          <a:off x="8483111" y="59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33780</xdr:rowOff>
    </xdr:from>
    <xdr:to>
      <xdr:col>41</xdr:col>
      <xdr:colOff>101600</xdr:colOff>
      <xdr:row>36</xdr:row>
      <xdr:rowOff>135380</xdr:rowOff>
    </xdr:to>
    <xdr:sp macro="" textlink="">
      <xdr:nvSpPr>
        <xdr:cNvPr id="316" name="楕円 315"/>
        <xdr:cNvSpPr/>
      </xdr:nvSpPr>
      <xdr:spPr>
        <a:xfrm>
          <a:off x="7810500" y="62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151907</xdr:rowOff>
    </xdr:from>
    <xdr:ext cx="534377" cy="259045"/>
    <xdr:sp macro="" textlink="">
      <xdr:nvSpPr>
        <xdr:cNvPr id="317" name="テキスト ボックス 316"/>
        <xdr:cNvSpPr txBox="1"/>
      </xdr:nvSpPr>
      <xdr:spPr>
        <a:xfrm>
          <a:off x="7594111" y="59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112052</xdr:rowOff>
    </xdr:from>
    <xdr:to>
      <xdr:col>36</xdr:col>
      <xdr:colOff>165100</xdr:colOff>
      <xdr:row>37</xdr:row>
      <xdr:rowOff>42202</xdr:rowOff>
    </xdr:to>
    <xdr:sp macro="" textlink="">
      <xdr:nvSpPr>
        <xdr:cNvPr id="318" name="楕円 317"/>
        <xdr:cNvSpPr/>
      </xdr:nvSpPr>
      <xdr:spPr>
        <a:xfrm>
          <a:off x="6921500" y="62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33329</xdr:rowOff>
    </xdr:from>
    <xdr:ext cx="534377" cy="259045"/>
    <xdr:sp macro="" textlink="">
      <xdr:nvSpPr>
        <xdr:cNvPr id="319" name="テキスト ボックス 318"/>
        <xdr:cNvSpPr txBox="1"/>
      </xdr:nvSpPr>
      <xdr:spPr>
        <a:xfrm>
          <a:off x="6705111" y="637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136575</xdr:rowOff>
    </xdr:from>
    <xdr:to>
      <xdr:col>55</xdr:col>
      <xdr:colOff>0</xdr:colOff>
      <xdr:row>58</xdr:row>
      <xdr:rowOff>107601</xdr:rowOff>
    </xdr:to>
    <xdr:cxnSp macro="">
      <xdr:nvCxnSpPr>
        <xdr:cNvPr id="350" name="直線コネクタ 349"/>
        <xdr:cNvCxnSpPr/>
      </xdr:nvCxnSpPr>
      <xdr:spPr>
        <a:xfrm>
          <a:off x="9639300" y="9909225"/>
          <a:ext cx="838200" cy="14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136575</xdr:rowOff>
    </xdr:from>
    <xdr:to>
      <xdr:col>50</xdr:col>
      <xdr:colOff>114300</xdr:colOff>
      <xdr:row>58</xdr:row>
      <xdr:rowOff>61509</xdr:rowOff>
    </xdr:to>
    <xdr:cxnSp macro="">
      <xdr:nvCxnSpPr>
        <xdr:cNvPr id="353" name="直線コネクタ 352"/>
        <xdr:cNvCxnSpPr/>
      </xdr:nvCxnSpPr>
      <xdr:spPr>
        <a:xfrm flipV="1">
          <a:off x="8750300" y="9909225"/>
          <a:ext cx="889000" cy="9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61509</xdr:rowOff>
    </xdr:from>
    <xdr:to>
      <xdr:col>45</xdr:col>
      <xdr:colOff>177800</xdr:colOff>
      <xdr:row>58</xdr:row>
      <xdr:rowOff>65963</xdr:rowOff>
    </xdr:to>
    <xdr:cxnSp macro="">
      <xdr:nvCxnSpPr>
        <xdr:cNvPr id="356" name="直線コネクタ 355"/>
        <xdr:cNvCxnSpPr/>
      </xdr:nvCxnSpPr>
      <xdr:spPr>
        <a:xfrm flipV="1">
          <a:off x="7861300" y="10005609"/>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140618</xdr:rowOff>
    </xdr:from>
    <xdr:to>
      <xdr:col>41</xdr:col>
      <xdr:colOff>50800</xdr:colOff>
      <xdr:row>58</xdr:row>
      <xdr:rowOff>65963</xdr:rowOff>
    </xdr:to>
    <xdr:cxnSp macro="">
      <xdr:nvCxnSpPr>
        <xdr:cNvPr id="359" name="直線コネクタ 358"/>
        <xdr:cNvCxnSpPr/>
      </xdr:nvCxnSpPr>
      <xdr:spPr>
        <a:xfrm>
          <a:off x="6972300" y="9913268"/>
          <a:ext cx="889000" cy="9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56801</xdr:rowOff>
    </xdr:from>
    <xdr:to>
      <xdr:col>55</xdr:col>
      <xdr:colOff>50800</xdr:colOff>
      <xdr:row>58</xdr:row>
      <xdr:rowOff>158401</xdr:rowOff>
    </xdr:to>
    <xdr:sp macro="" textlink="">
      <xdr:nvSpPr>
        <xdr:cNvPr id="369" name="楕円 368"/>
        <xdr:cNvSpPr/>
      </xdr:nvSpPr>
      <xdr:spPr>
        <a:xfrm>
          <a:off x="10426700" y="100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143178</xdr:rowOff>
    </xdr:from>
    <xdr:ext cx="534377" cy="259045"/>
    <xdr:sp macro="" textlink="">
      <xdr:nvSpPr>
        <xdr:cNvPr id="370" name="普通建設事業費該当値テキスト"/>
        <xdr:cNvSpPr txBox="1"/>
      </xdr:nvSpPr>
      <xdr:spPr>
        <a:xfrm>
          <a:off x="10528300" y="991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85775</xdr:rowOff>
    </xdr:from>
    <xdr:to>
      <xdr:col>50</xdr:col>
      <xdr:colOff>165100</xdr:colOff>
      <xdr:row>58</xdr:row>
      <xdr:rowOff>15925</xdr:rowOff>
    </xdr:to>
    <xdr:sp macro="" textlink="">
      <xdr:nvSpPr>
        <xdr:cNvPr id="371" name="楕円 370"/>
        <xdr:cNvSpPr/>
      </xdr:nvSpPr>
      <xdr:spPr>
        <a:xfrm>
          <a:off x="9588500" y="98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7052</xdr:rowOff>
    </xdr:from>
    <xdr:ext cx="534377" cy="259045"/>
    <xdr:sp macro="" textlink="">
      <xdr:nvSpPr>
        <xdr:cNvPr id="372" name="テキスト ボックス 371"/>
        <xdr:cNvSpPr txBox="1"/>
      </xdr:nvSpPr>
      <xdr:spPr>
        <a:xfrm>
          <a:off x="9372111" y="99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10709</xdr:rowOff>
    </xdr:from>
    <xdr:to>
      <xdr:col>46</xdr:col>
      <xdr:colOff>38100</xdr:colOff>
      <xdr:row>58</xdr:row>
      <xdr:rowOff>112309</xdr:rowOff>
    </xdr:to>
    <xdr:sp macro="" textlink="">
      <xdr:nvSpPr>
        <xdr:cNvPr id="373" name="楕円 372"/>
        <xdr:cNvSpPr/>
      </xdr:nvSpPr>
      <xdr:spPr>
        <a:xfrm>
          <a:off x="8699500" y="995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103436</xdr:rowOff>
    </xdr:from>
    <xdr:ext cx="534377" cy="259045"/>
    <xdr:sp macro="" textlink="">
      <xdr:nvSpPr>
        <xdr:cNvPr id="374" name="テキスト ボックス 373"/>
        <xdr:cNvSpPr txBox="1"/>
      </xdr:nvSpPr>
      <xdr:spPr>
        <a:xfrm>
          <a:off x="8483111" y="100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15163</xdr:rowOff>
    </xdr:from>
    <xdr:to>
      <xdr:col>41</xdr:col>
      <xdr:colOff>101600</xdr:colOff>
      <xdr:row>58</xdr:row>
      <xdr:rowOff>116763</xdr:rowOff>
    </xdr:to>
    <xdr:sp macro="" textlink="">
      <xdr:nvSpPr>
        <xdr:cNvPr id="375" name="楕円 374"/>
        <xdr:cNvSpPr/>
      </xdr:nvSpPr>
      <xdr:spPr>
        <a:xfrm>
          <a:off x="7810500" y="99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107890</xdr:rowOff>
    </xdr:from>
    <xdr:ext cx="534377" cy="259045"/>
    <xdr:sp macro="" textlink="">
      <xdr:nvSpPr>
        <xdr:cNvPr id="376" name="テキスト ボックス 375"/>
        <xdr:cNvSpPr txBox="1"/>
      </xdr:nvSpPr>
      <xdr:spPr>
        <a:xfrm>
          <a:off x="7594111" y="1005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89818</xdr:rowOff>
    </xdr:from>
    <xdr:to>
      <xdr:col>36</xdr:col>
      <xdr:colOff>165100</xdr:colOff>
      <xdr:row>58</xdr:row>
      <xdr:rowOff>19968</xdr:rowOff>
    </xdr:to>
    <xdr:sp macro="" textlink="">
      <xdr:nvSpPr>
        <xdr:cNvPr id="377" name="楕円 376"/>
        <xdr:cNvSpPr/>
      </xdr:nvSpPr>
      <xdr:spPr>
        <a:xfrm>
          <a:off x="6921500" y="98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11095</xdr:rowOff>
    </xdr:from>
    <xdr:ext cx="534377" cy="259045"/>
    <xdr:sp macro="" textlink="">
      <xdr:nvSpPr>
        <xdr:cNvPr id="378" name="テキスト ボックス 377"/>
        <xdr:cNvSpPr txBox="1"/>
      </xdr:nvSpPr>
      <xdr:spPr>
        <a:xfrm>
          <a:off x="6705111" y="995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161837</xdr:rowOff>
    </xdr:from>
    <xdr:to>
      <xdr:col>55</xdr:col>
      <xdr:colOff>0</xdr:colOff>
      <xdr:row>76</xdr:row>
      <xdr:rowOff>102933</xdr:rowOff>
    </xdr:to>
    <xdr:cxnSp macro="">
      <xdr:nvCxnSpPr>
        <xdr:cNvPr id="407" name="直線コネクタ 406"/>
        <xdr:cNvCxnSpPr/>
      </xdr:nvCxnSpPr>
      <xdr:spPr>
        <a:xfrm>
          <a:off x="9639300" y="13020587"/>
          <a:ext cx="838200" cy="1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154328</xdr:rowOff>
    </xdr:from>
    <xdr:ext cx="534377" cy="259045"/>
    <xdr:sp macro="" textlink="">
      <xdr:nvSpPr>
        <xdr:cNvPr id="408" name="普通建設事業費 （ うち新規整備　）平均値テキスト"/>
        <xdr:cNvSpPr txBox="1"/>
      </xdr:nvSpPr>
      <xdr:spPr>
        <a:xfrm>
          <a:off x="10528300" y="131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156369</xdr:rowOff>
    </xdr:from>
    <xdr:to>
      <xdr:col>50</xdr:col>
      <xdr:colOff>114300</xdr:colOff>
      <xdr:row>75</xdr:row>
      <xdr:rowOff>161837</xdr:rowOff>
    </xdr:to>
    <xdr:cxnSp macro="">
      <xdr:nvCxnSpPr>
        <xdr:cNvPr id="410" name="直線コネクタ 409"/>
        <xdr:cNvCxnSpPr/>
      </xdr:nvCxnSpPr>
      <xdr:spPr>
        <a:xfrm>
          <a:off x="8750300" y="13015119"/>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89177</xdr:rowOff>
    </xdr:from>
    <xdr:ext cx="534377" cy="259045"/>
    <xdr:sp macro="" textlink="">
      <xdr:nvSpPr>
        <xdr:cNvPr id="412" name="テキスト ボックス 411"/>
        <xdr:cNvSpPr txBox="1"/>
      </xdr:nvSpPr>
      <xdr:spPr>
        <a:xfrm>
          <a:off x="9372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156369</xdr:rowOff>
    </xdr:from>
    <xdr:to>
      <xdr:col>45</xdr:col>
      <xdr:colOff>177800</xdr:colOff>
      <xdr:row>77</xdr:row>
      <xdr:rowOff>166866</xdr:rowOff>
    </xdr:to>
    <xdr:cxnSp macro="">
      <xdr:nvCxnSpPr>
        <xdr:cNvPr id="413" name="直線コネクタ 412"/>
        <xdr:cNvCxnSpPr/>
      </xdr:nvCxnSpPr>
      <xdr:spPr>
        <a:xfrm flipV="1">
          <a:off x="7861300" y="13015119"/>
          <a:ext cx="889000" cy="35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52133</xdr:rowOff>
    </xdr:from>
    <xdr:to>
      <xdr:col>55</xdr:col>
      <xdr:colOff>50800</xdr:colOff>
      <xdr:row>76</xdr:row>
      <xdr:rowOff>153733</xdr:rowOff>
    </xdr:to>
    <xdr:sp macro="" textlink="">
      <xdr:nvSpPr>
        <xdr:cNvPr id="423" name="楕円 422"/>
        <xdr:cNvSpPr/>
      </xdr:nvSpPr>
      <xdr:spPr>
        <a:xfrm>
          <a:off x="10426700" y="130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75010</xdr:rowOff>
    </xdr:from>
    <xdr:ext cx="534377" cy="259045"/>
    <xdr:sp macro="" textlink="">
      <xdr:nvSpPr>
        <xdr:cNvPr id="424" name="普通建設事業費 （ うち新規整備　）該当値テキスト"/>
        <xdr:cNvSpPr txBox="1"/>
      </xdr:nvSpPr>
      <xdr:spPr>
        <a:xfrm>
          <a:off x="10528300" y="1293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111036</xdr:rowOff>
    </xdr:from>
    <xdr:to>
      <xdr:col>50</xdr:col>
      <xdr:colOff>165100</xdr:colOff>
      <xdr:row>76</xdr:row>
      <xdr:rowOff>41185</xdr:rowOff>
    </xdr:to>
    <xdr:sp macro="" textlink="">
      <xdr:nvSpPr>
        <xdr:cNvPr id="425" name="楕円 424"/>
        <xdr:cNvSpPr/>
      </xdr:nvSpPr>
      <xdr:spPr>
        <a:xfrm>
          <a:off x="9588500" y="12969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57713</xdr:rowOff>
    </xdr:from>
    <xdr:ext cx="534377" cy="259045"/>
    <xdr:sp macro="" textlink="">
      <xdr:nvSpPr>
        <xdr:cNvPr id="426" name="テキスト ボックス 425"/>
        <xdr:cNvSpPr txBox="1"/>
      </xdr:nvSpPr>
      <xdr:spPr>
        <a:xfrm>
          <a:off x="9372111" y="127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105569</xdr:rowOff>
    </xdr:from>
    <xdr:to>
      <xdr:col>46</xdr:col>
      <xdr:colOff>38100</xdr:colOff>
      <xdr:row>76</xdr:row>
      <xdr:rowOff>35719</xdr:rowOff>
    </xdr:to>
    <xdr:sp macro="" textlink="">
      <xdr:nvSpPr>
        <xdr:cNvPr id="427" name="楕円 426"/>
        <xdr:cNvSpPr/>
      </xdr:nvSpPr>
      <xdr:spPr>
        <a:xfrm>
          <a:off x="8699500" y="129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26846</xdr:rowOff>
    </xdr:from>
    <xdr:ext cx="534377" cy="259045"/>
    <xdr:sp macro="" textlink="">
      <xdr:nvSpPr>
        <xdr:cNvPr id="428" name="テキスト ボックス 427"/>
        <xdr:cNvSpPr txBox="1"/>
      </xdr:nvSpPr>
      <xdr:spPr>
        <a:xfrm>
          <a:off x="8483111" y="130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116066</xdr:rowOff>
    </xdr:from>
    <xdr:to>
      <xdr:col>41</xdr:col>
      <xdr:colOff>101600</xdr:colOff>
      <xdr:row>78</xdr:row>
      <xdr:rowOff>46216</xdr:rowOff>
    </xdr:to>
    <xdr:sp macro="" textlink="">
      <xdr:nvSpPr>
        <xdr:cNvPr id="429" name="楕円 428"/>
        <xdr:cNvSpPr/>
      </xdr:nvSpPr>
      <xdr:spPr>
        <a:xfrm>
          <a:off x="7810500" y="133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37343</xdr:rowOff>
    </xdr:from>
    <xdr:ext cx="534377" cy="259045"/>
    <xdr:sp macro="" textlink="">
      <xdr:nvSpPr>
        <xdr:cNvPr id="430" name="テキスト ボックス 429"/>
        <xdr:cNvSpPr txBox="1"/>
      </xdr:nvSpPr>
      <xdr:spPr>
        <a:xfrm>
          <a:off x="7594111" y="134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110561</xdr:rowOff>
    </xdr:from>
    <xdr:to>
      <xdr:col>55</xdr:col>
      <xdr:colOff>0</xdr:colOff>
      <xdr:row>98</xdr:row>
      <xdr:rowOff>52801</xdr:rowOff>
    </xdr:to>
    <xdr:cxnSp macro="">
      <xdr:nvCxnSpPr>
        <xdr:cNvPr id="459" name="直線コネクタ 458"/>
        <xdr:cNvCxnSpPr/>
      </xdr:nvCxnSpPr>
      <xdr:spPr>
        <a:xfrm>
          <a:off x="9639300" y="16569761"/>
          <a:ext cx="838200" cy="28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110561</xdr:rowOff>
    </xdr:from>
    <xdr:to>
      <xdr:col>50</xdr:col>
      <xdr:colOff>114300</xdr:colOff>
      <xdr:row>98</xdr:row>
      <xdr:rowOff>76264</xdr:rowOff>
    </xdr:to>
    <xdr:cxnSp macro="">
      <xdr:nvCxnSpPr>
        <xdr:cNvPr id="462" name="直線コネクタ 461"/>
        <xdr:cNvCxnSpPr/>
      </xdr:nvCxnSpPr>
      <xdr:spPr>
        <a:xfrm flipV="1">
          <a:off x="8750300" y="16569761"/>
          <a:ext cx="889000" cy="30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43392</xdr:rowOff>
    </xdr:from>
    <xdr:ext cx="534377" cy="259045"/>
    <xdr:sp macro="" textlink="">
      <xdr:nvSpPr>
        <xdr:cNvPr id="464" name="テキスト ボックス 463"/>
        <xdr:cNvSpPr txBox="1"/>
      </xdr:nvSpPr>
      <xdr:spPr>
        <a:xfrm>
          <a:off x="9372111" y="166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101394</xdr:rowOff>
    </xdr:from>
    <xdr:to>
      <xdr:col>45</xdr:col>
      <xdr:colOff>177800</xdr:colOff>
      <xdr:row>98</xdr:row>
      <xdr:rowOff>76264</xdr:rowOff>
    </xdr:to>
    <xdr:cxnSp macro="">
      <xdr:nvCxnSpPr>
        <xdr:cNvPr id="465" name="直線コネクタ 464"/>
        <xdr:cNvCxnSpPr/>
      </xdr:nvCxnSpPr>
      <xdr:spPr>
        <a:xfrm>
          <a:off x="7861300" y="16732044"/>
          <a:ext cx="889000" cy="14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2001</xdr:rowOff>
    </xdr:from>
    <xdr:to>
      <xdr:col>55</xdr:col>
      <xdr:colOff>50800</xdr:colOff>
      <xdr:row>98</xdr:row>
      <xdr:rowOff>103601</xdr:rowOff>
    </xdr:to>
    <xdr:sp macro="" textlink="">
      <xdr:nvSpPr>
        <xdr:cNvPr id="475" name="楕円 474"/>
        <xdr:cNvSpPr/>
      </xdr:nvSpPr>
      <xdr:spPr>
        <a:xfrm>
          <a:off x="10426700" y="168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88378</xdr:rowOff>
    </xdr:from>
    <xdr:ext cx="534377" cy="259045"/>
    <xdr:sp macro="" textlink="">
      <xdr:nvSpPr>
        <xdr:cNvPr id="476" name="普通建設事業費 （ うち更新整備　）該当値テキスト"/>
        <xdr:cNvSpPr txBox="1"/>
      </xdr:nvSpPr>
      <xdr:spPr>
        <a:xfrm>
          <a:off x="10528300" y="167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59761</xdr:rowOff>
    </xdr:from>
    <xdr:to>
      <xdr:col>50</xdr:col>
      <xdr:colOff>165100</xdr:colOff>
      <xdr:row>96</xdr:row>
      <xdr:rowOff>161361</xdr:rowOff>
    </xdr:to>
    <xdr:sp macro="" textlink="">
      <xdr:nvSpPr>
        <xdr:cNvPr id="477" name="楕円 476"/>
        <xdr:cNvSpPr/>
      </xdr:nvSpPr>
      <xdr:spPr>
        <a:xfrm>
          <a:off x="9588500" y="165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6438</xdr:rowOff>
    </xdr:from>
    <xdr:ext cx="534377" cy="259045"/>
    <xdr:sp macro="" textlink="">
      <xdr:nvSpPr>
        <xdr:cNvPr id="478" name="テキスト ボックス 477"/>
        <xdr:cNvSpPr txBox="1"/>
      </xdr:nvSpPr>
      <xdr:spPr>
        <a:xfrm>
          <a:off x="9372111" y="162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25464</xdr:rowOff>
    </xdr:from>
    <xdr:to>
      <xdr:col>46</xdr:col>
      <xdr:colOff>38100</xdr:colOff>
      <xdr:row>98</xdr:row>
      <xdr:rowOff>127064</xdr:rowOff>
    </xdr:to>
    <xdr:sp macro="" textlink="">
      <xdr:nvSpPr>
        <xdr:cNvPr id="479" name="楕円 478"/>
        <xdr:cNvSpPr/>
      </xdr:nvSpPr>
      <xdr:spPr>
        <a:xfrm>
          <a:off x="8699500" y="168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118191</xdr:rowOff>
    </xdr:from>
    <xdr:ext cx="534377" cy="259045"/>
    <xdr:sp macro="" textlink="">
      <xdr:nvSpPr>
        <xdr:cNvPr id="480" name="テキスト ボックス 479"/>
        <xdr:cNvSpPr txBox="1"/>
      </xdr:nvSpPr>
      <xdr:spPr>
        <a:xfrm>
          <a:off x="8483111" y="1692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50594</xdr:rowOff>
    </xdr:from>
    <xdr:to>
      <xdr:col>41</xdr:col>
      <xdr:colOff>101600</xdr:colOff>
      <xdr:row>97</xdr:row>
      <xdr:rowOff>152194</xdr:rowOff>
    </xdr:to>
    <xdr:sp macro="" textlink="">
      <xdr:nvSpPr>
        <xdr:cNvPr id="481" name="楕円 480"/>
        <xdr:cNvSpPr/>
      </xdr:nvSpPr>
      <xdr:spPr>
        <a:xfrm>
          <a:off x="7810500" y="1668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143321</xdr:rowOff>
    </xdr:from>
    <xdr:ext cx="534377" cy="259045"/>
    <xdr:sp macro="" textlink="">
      <xdr:nvSpPr>
        <xdr:cNvPr id="482" name="テキスト ボックス 481"/>
        <xdr:cNvSpPr txBox="1"/>
      </xdr:nvSpPr>
      <xdr:spPr>
        <a:xfrm>
          <a:off x="7594111" y="167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4750</xdr:rowOff>
    </xdr:from>
    <xdr:to>
      <xdr:col>85</xdr:col>
      <xdr:colOff>127000</xdr:colOff>
      <xdr:row>39</xdr:row>
      <xdr:rowOff>65656</xdr:rowOff>
    </xdr:to>
    <xdr:cxnSp macro="">
      <xdr:nvCxnSpPr>
        <xdr:cNvPr id="513" name="直線コネクタ 512"/>
        <xdr:cNvCxnSpPr/>
      </xdr:nvCxnSpPr>
      <xdr:spPr>
        <a:xfrm flipV="1">
          <a:off x="15481300" y="6691300"/>
          <a:ext cx="8382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115181</xdr:rowOff>
    </xdr:from>
    <xdr:ext cx="469744" cy="259045"/>
    <xdr:sp macro="" textlink="">
      <xdr:nvSpPr>
        <xdr:cNvPr id="514" name="災害復旧事業費平均値テキスト"/>
        <xdr:cNvSpPr txBox="1"/>
      </xdr:nvSpPr>
      <xdr:spPr>
        <a:xfrm>
          <a:off x="16370300" y="6630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4173</xdr:rowOff>
    </xdr:from>
    <xdr:to>
      <xdr:col>81</xdr:col>
      <xdr:colOff>50800</xdr:colOff>
      <xdr:row>39</xdr:row>
      <xdr:rowOff>65656</xdr:rowOff>
    </xdr:to>
    <xdr:cxnSp macro="">
      <xdr:nvCxnSpPr>
        <xdr:cNvPr id="516" name="直線コネクタ 515"/>
        <xdr:cNvCxnSpPr/>
      </xdr:nvCxnSpPr>
      <xdr:spPr>
        <a:xfrm>
          <a:off x="14592300" y="6690723"/>
          <a:ext cx="889000" cy="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5545</xdr:rowOff>
    </xdr:from>
    <xdr:to>
      <xdr:col>76</xdr:col>
      <xdr:colOff>114300</xdr:colOff>
      <xdr:row>39</xdr:row>
      <xdr:rowOff>4173</xdr:rowOff>
    </xdr:to>
    <xdr:cxnSp macro="">
      <xdr:nvCxnSpPr>
        <xdr:cNvPr id="519" name="直線コネクタ 518"/>
        <xdr:cNvCxnSpPr/>
      </xdr:nvCxnSpPr>
      <xdr:spPr>
        <a:xfrm>
          <a:off x="13703300" y="6520645"/>
          <a:ext cx="8890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94258</xdr:rowOff>
    </xdr:from>
    <xdr:ext cx="469744" cy="259045"/>
    <xdr:sp macro="" textlink="">
      <xdr:nvSpPr>
        <xdr:cNvPr id="521" name="テキスト ボックス 520"/>
        <xdr:cNvSpPr txBox="1"/>
      </xdr:nvSpPr>
      <xdr:spPr>
        <a:xfrm>
          <a:off x="14357428"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5545</xdr:rowOff>
    </xdr:from>
    <xdr:to>
      <xdr:col>71</xdr:col>
      <xdr:colOff>177800</xdr:colOff>
      <xdr:row>39</xdr:row>
      <xdr:rowOff>61639</xdr:rowOff>
    </xdr:to>
    <xdr:cxnSp macro="">
      <xdr:nvCxnSpPr>
        <xdr:cNvPr id="522" name="直線コネクタ 521"/>
        <xdr:cNvCxnSpPr/>
      </xdr:nvCxnSpPr>
      <xdr:spPr>
        <a:xfrm flipV="1">
          <a:off x="12814300" y="6520645"/>
          <a:ext cx="889000" cy="2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57552</xdr:rowOff>
    </xdr:from>
    <xdr:ext cx="469744" cy="259045"/>
    <xdr:sp macro="" textlink="">
      <xdr:nvSpPr>
        <xdr:cNvPr id="524" name="テキスト ボックス 523"/>
        <xdr:cNvSpPr txBox="1"/>
      </xdr:nvSpPr>
      <xdr:spPr>
        <a:xfrm>
          <a:off x="13468428" y="674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125400</xdr:rowOff>
    </xdr:from>
    <xdr:to>
      <xdr:col>85</xdr:col>
      <xdr:colOff>177800</xdr:colOff>
      <xdr:row>39</xdr:row>
      <xdr:rowOff>55550</xdr:rowOff>
    </xdr:to>
    <xdr:sp macro="" textlink="">
      <xdr:nvSpPr>
        <xdr:cNvPr id="532" name="楕円 531"/>
        <xdr:cNvSpPr/>
      </xdr:nvSpPr>
      <xdr:spPr>
        <a:xfrm>
          <a:off x="16268700" y="66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84777</xdr:rowOff>
    </xdr:from>
    <xdr:ext cx="469744" cy="259045"/>
    <xdr:sp macro="" textlink="">
      <xdr:nvSpPr>
        <xdr:cNvPr id="533" name="災害復旧事業費該当値テキスト"/>
        <xdr:cNvSpPr txBox="1"/>
      </xdr:nvSpPr>
      <xdr:spPr>
        <a:xfrm>
          <a:off x="16370300" y="64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14856</xdr:rowOff>
    </xdr:from>
    <xdr:to>
      <xdr:col>81</xdr:col>
      <xdr:colOff>101600</xdr:colOff>
      <xdr:row>39</xdr:row>
      <xdr:rowOff>116456</xdr:rowOff>
    </xdr:to>
    <xdr:sp macro="" textlink="">
      <xdr:nvSpPr>
        <xdr:cNvPr id="534" name="楕円 533"/>
        <xdr:cNvSpPr/>
      </xdr:nvSpPr>
      <xdr:spPr>
        <a:xfrm>
          <a:off x="15430500" y="670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107583</xdr:rowOff>
    </xdr:from>
    <xdr:ext cx="469744" cy="259045"/>
    <xdr:sp macro="" textlink="">
      <xdr:nvSpPr>
        <xdr:cNvPr id="535" name="テキスト ボックス 534"/>
        <xdr:cNvSpPr txBox="1"/>
      </xdr:nvSpPr>
      <xdr:spPr>
        <a:xfrm>
          <a:off x="15246428" y="679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124823</xdr:rowOff>
    </xdr:from>
    <xdr:to>
      <xdr:col>76</xdr:col>
      <xdr:colOff>165100</xdr:colOff>
      <xdr:row>39</xdr:row>
      <xdr:rowOff>54973</xdr:rowOff>
    </xdr:to>
    <xdr:sp macro="" textlink="">
      <xdr:nvSpPr>
        <xdr:cNvPr id="536" name="楕円 535"/>
        <xdr:cNvSpPr/>
      </xdr:nvSpPr>
      <xdr:spPr>
        <a:xfrm>
          <a:off x="14541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71500</xdr:rowOff>
    </xdr:from>
    <xdr:ext cx="469744" cy="259045"/>
    <xdr:sp macro="" textlink="">
      <xdr:nvSpPr>
        <xdr:cNvPr id="537" name="テキスト ボックス 536"/>
        <xdr:cNvSpPr txBox="1"/>
      </xdr:nvSpPr>
      <xdr:spPr>
        <a:xfrm>
          <a:off x="14357428" y="641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126195</xdr:rowOff>
    </xdr:from>
    <xdr:to>
      <xdr:col>72</xdr:col>
      <xdr:colOff>38100</xdr:colOff>
      <xdr:row>38</xdr:row>
      <xdr:rowOff>56345</xdr:rowOff>
    </xdr:to>
    <xdr:sp macro="" textlink="">
      <xdr:nvSpPr>
        <xdr:cNvPr id="538" name="楕円 537"/>
        <xdr:cNvSpPr/>
      </xdr:nvSpPr>
      <xdr:spPr>
        <a:xfrm>
          <a:off x="13652500" y="64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72872</xdr:rowOff>
    </xdr:from>
    <xdr:ext cx="534377" cy="259045"/>
    <xdr:sp macro="" textlink="">
      <xdr:nvSpPr>
        <xdr:cNvPr id="539" name="テキスト ボックス 538"/>
        <xdr:cNvSpPr txBox="1"/>
      </xdr:nvSpPr>
      <xdr:spPr>
        <a:xfrm>
          <a:off x="13436111" y="62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10839</xdr:rowOff>
    </xdr:from>
    <xdr:to>
      <xdr:col>67</xdr:col>
      <xdr:colOff>101600</xdr:colOff>
      <xdr:row>39</xdr:row>
      <xdr:rowOff>112439</xdr:rowOff>
    </xdr:to>
    <xdr:sp macro="" textlink="">
      <xdr:nvSpPr>
        <xdr:cNvPr id="540" name="楕円 539"/>
        <xdr:cNvSpPr/>
      </xdr:nvSpPr>
      <xdr:spPr>
        <a:xfrm>
          <a:off x="12763500" y="66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103566</xdr:rowOff>
    </xdr:from>
    <xdr:ext cx="469744" cy="259045"/>
    <xdr:sp macro="" textlink="">
      <xdr:nvSpPr>
        <xdr:cNvPr id="541" name="テキスト ボックス 540"/>
        <xdr:cNvSpPr txBox="1"/>
      </xdr:nvSpPr>
      <xdr:spPr>
        <a:xfrm>
          <a:off x="12579428" y="67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54890</xdr:rowOff>
    </xdr:from>
    <xdr:to>
      <xdr:col>85</xdr:col>
      <xdr:colOff>127000</xdr:colOff>
      <xdr:row>75</xdr:row>
      <xdr:rowOff>60027</xdr:rowOff>
    </xdr:to>
    <xdr:cxnSp macro="">
      <xdr:nvCxnSpPr>
        <xdr:cNvPr id="621" name="直線コネクタ 620"/>
        <xdr:cNvCxnSpPr/>
      </xdr:nvCxnSpPr>
      <xdr:spPr>
        <a:xfrm>
          <a:off x="15481300" y="12913640"/>
          <a:ext cx="8382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2" name="公債費平均値テキスト"/>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54890</xdr:rowOff>
    </xdr:from>
    <xdr:to>
      <xdr:col>81</xdr:col>
      <xdr:colOff>50800</xdr:colOff>
      <xdr:row>75</xdr:row>
      <xdr:rowOff>73482</xdr:rowOff>
    </xdr:to>
    <xdr:cxnSp macro="">
      <xdr:nvCxnSpPr>
        <xdr:cNvPr id="624" name="直線コネクタ 623"/>
        <xdr:cNvCxnSpPr/>
      </xdr:nvCxnSpPr>
      <xdr:spPr>
        <a:xfrm flipV="1">
          <a:off x="14592300" y="12913640"/>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6" name="テキスト ボックス 625"/>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11314</xdr:rowOff>
    </xdr:from>
    <xdr:to>
      <xdr:col>76</xdr:col>
      <xdr:colOff>114300</xdr:colOff>
      <xdr:row>75</xdr:row>
      <xdr:rowOff>73482</xdr:rowOff>
    </xdr:to>
    <xdr:cxnSp macro="">
      <xdr:nvCxnSpPr>
        <xdr:cNvPr id="627" name="直線コネクタ 626"/>
        <xdr:cNvCxnSpPr/>
      </xdr:nvCxnSpPr>
      <xdr:spPr>
        <a:xfrm>
          <a:off x="13703300" y="12870064"/>
          <a:ext cx="889000" cy="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153023</xdr:rowOff>
    </xdr:from>
    <xdr:ext cx="534377" cy="259045"/>
    <xdr:sp macro="" textlink="">
      <xdr:nvSpPr>
        <xdr:cNvPr id="629" name="テキスト ボックス 628"/>
        <xdr:cNvSpPr txBox="1"/>
      </xdr:nvSpPr>
      <xdr:spPr>
        <a:xfrm>
          <a:off x="14325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157880</xdr:rowOff>
    </xdr:from>
    <xdr:to>
      <xdr:col>71</xdr:col>
      <xdr:colOff>177800</xdr:colOff>
      <xdr:row>75</xdr:row>
      <xdr:rowOff>11314</xdr:rowOff>
    </xdr:to>
    <xdr:cxnSp macro="">
      <xdr:nvCxnSpPr>
        <xdr:cNvPr id="630" name="直線コネクタ 629"/>
        <xdr:cNvCxnSpPr/>
      </xdr:nvCxnSpPr>
      <xdr:spPr>
        <a:xfrm>
          <a:off x="12814300" y="12845180"/>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137423</xdr:rowOff>
    </xdr:from>
    <xdr:ext cx="534377" cy="259045"/>
    <xdr:sp macro="" textlink="">
      <xdr:nvSpPr>
        <xdr:cNvPr id="632" name="テキスト ボックス 631"/>
        <xdr:cNvSpPr txBox="1"/>
      </xdr:nvSpPr>
      <xdr:spPr>
        <a:xfrm>
          <a:off x="13436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120910</xdr:rowOff>
    </xdr:from>
    <xdr:ext cx="534377" cy="259045"/>
    <xdr:sp macro="" textlink="">
      <xdr:nvSpPr>
        <xdr:cNvPr id="634" name="テキスト ボックス 633"/>
        <xdr:cNvSpPr txBox="1"/>
      </xdr:nvSpPr>
      <xdr:spPr>
        <a:xfrm>
          <a:off x="12547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9227</xdr:rowOff>
    </xdr:from>
    <xdr:to>
      <xdr:col>85</xdr:col>
      <xdr:colOff>177800</xdr:colOff>
      <xdr:row>75</xdr:row>
      <xdr:rowOff>110827</xdr:rowOff>
    </xdr:to>
    <xdr:sp macro="" textlink="">
      <xdr:nvSpPr>
        <xdr:cNvPr id="640" name="楕円 639"/>
        <xdr:cNvSpPr/>
      </xdr:nvSpPr>
      <xdr:spPr>
        <a:xfrm>
          <a:off x="16268700" y="128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159104</xdr:rowOff>
    </xdr:from>
    <xdr:ext cx="534377" cy="259045"/>
    <xdr:sp macro="" textlink="">
      <xdr:nvSpPr>
        <xdr:cNvPr id="641" name="公債費該当値テキスト"/>
        <xdr:cNvSpPr txBox="1"/>
      </xdr:nvSpPr>
      <xdr:spPr>
        <a:xfrm>
          <a:off x="16370300" y="128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4090</xdr:rowOff>
    </xdr:from>
    <xdr:to>
      <xdr:col>81</xdr:col>
      <xdr:colOff>101600</xdr:colOff>
      <xdr:row>75</xdr:row>
      <xdr:rowOff>105690</xdr:rowOff>
    </xdr:to>
    <xdr:sp macro="" textlink="">
      <xdr:nvSpPr>
        <xdr:cNvPr id="642" name="楕円 641"/>
        <xdr:cNvSpPr/>
      </xdr:nvSpPr>
      <xdr:spPr>
        <a:xfrm>
          <a:off x="15430500" y="128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96817</xdr:rowOff>
    </xdr:from>
    <xdr:ext cx="534377" cy="259045"/>
    <xdr:sp macro="" textlink="">
      <xdr:nvSpPr>
        <xdr:cNvPr id="643" name="テキスト ボックス 642"/>
        <xdr:cNvSpPr txBox="1"/>
      </xdr:nvSpPr>
      <xdr:spPr>
        <a:xfrm>
          <a:off x="15214111" y="1295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22682</xdr:rowOff>
    </xdr:from>
    <xdr:to>
      <xdr:col>76</xdr:col>
      <xdr:colOff>165100</xdr:colOff>
      <xdr:row>75</xdr:row>
      <xdr:rowOff>124282</xdr:rowOff>
    </xdr:to>
    <xdr:sp macro="" textlink="">
      <xdr:nvSpPr>
        <xdr:cNvPr id="644" name="楕円 643"/>
        <xdr:cNvSpPr/>
      </xdr:nvSpPr>
      <xdr:spPr>
        <a:xfrm>
          <a:off x="14541500" y="12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115409</xdr:rowOff>
    </xdr:from>
    <xdr:ext cx="534377" cy="259045"/>
    <xdr:sp macro="" textlink="">
      <xdr:nvSpPr>
        <xdr:cNvPr id="645" name="テキスト ボックス 644"/>
        <xdr:cNvSpPr txBox="1"/>
      </xdr:nvSpPr>
      <xdr:spPr>
        <a:xfrm>
          <a:off x="14325111" y="129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131964</xdr:rowOff>
    </xdr:from>
    <xdr:to>
      <xdr:col>72</xdr:col>
      <xdr:colOff>38100</xdr:colOff>
      <xdr:row>75</xdr:row>
      <xdr:rowOff>62114</xdr:rowOff>
    </xdr:to>
    <xdr:sp macro="" textlink="">
      <xdr:nvSpPr>
        <xdr:cNvPr id="646" name="楕円 645"/>
        <xdr:cNvSpPr/>
      </xdr:nvSpPr>
      <xdr:spPr>
        <a:xfrm>
          <a:off x="13652500" y="128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53241</xdr:rowOff>
    </xdr:from>
    <xdr:ext cx="534377" cy="259045"/>
    <xdr:sp macro="" textlink="">
      <xdr:nvSpPr>
        <xdr:cNvPr id="647" name="テキスト ボックス 646"/>
        <xdr:cNvSpPr txBox="1"/>
      </xdr:nvSpPr>
      <xdr:spPr>
        <a:xfrm>
          <a:off x="13436111" y="1291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107080</xdr:rowOff>
    </xdr:from>
    <xdr:to>
      <xdr:col>67</xdr:col>
      <xdr:colOff>101600</xdr:colOff>
      <xdr:row>75</xdr:row>
      <xdr:rowOff>37230</xdr:rowOff>
    </xdr:to>
    <xdr:sp macro="" textlink="">
      <xdr:nvSpPr>
        <xdr:cNvPr id="648" name="楕円 647"/>
        <xdr:cNvSpPr/>
      </xdr:nvSpPr>
      <xdr:spPr>
        <a:xfrm>
          <a:off x="12763500" y="127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28357</xdr:rowOff>
    </xdr:from>
    <xdr:ext cx="534377" cy="259045"/>
    <xdr:sp macro="" textlink="">
      <xdr:nvSpPr>
        <xdr:cNvPr id="649" name="テキスト ボックス 648"/>
        <xdr:cNvSpPr txBox="1"/>
      </xdr:nvSpPr>
      <xdr:spPr>
        <a:xfrm>
          <a:off x="12547111" y="1288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3325</xdr:rowOff>
    </xdr:from>
    <xdr:to>
      <xdr:col>85</xdr:col>
      <xdr:colOff>127000</xdr:colOff>
      <xdr:row>98</xdr:row>
      <xdr:rowOff>40678</xdr:rowOff>
    </xdr:to>
    <xdr:cxnSp macro="">
      <xdr:nvCxnSpPr>
        <xdr:cNvPr id="678" name="直線コネクタ 677"/>
        <xdr:cNvCxnSpPr/>
      </xdr:nvCxnSpPr>
      <xdr:spPr>
        <a:xfrm flipV="1">
          <a:off x="15481300" y="16805425"/>
          <a:ext cx="8382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26817</xdr:rowOff>
    </xdr:from>
    <xdr:to>
      <xdr:col>81</xdr:col>
      <xdr:colOff>50800</xdr:colOff>
      <xdr:row>98</xdr:row>
      <xdr:rowOff>40678</xdr:rowOff>
    </xdr:to>
    <xdr:cxnSp macro="">
      <xdr:nvCxnSpPr>
        <xdr:cNvPr id="681" name="直線コネクタ 680"/>
        <xdr:cNvCxnSpPr/>
      </xdr:nvCxnSpPr>
      <xdr:spPr>
        <a:xfrm>
          <a:off x="14592300" y="16657467"/>
          <a:ext cx="889000" cy="18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124239</xdr:rowOff>
    </xdr:from>
    <xdr:to>
      <xdr:col>76</xdr:col>
      <xdr:colOff>114300</xdr:colOff>
      <xdr:row>97</xdr:row>
      <xdr:rowOff>26817</xdr:rowOff>
    </xdr:to>
    <xdr:cxnSp macro="">
      <xdr:nvCxnSpPr>
        <xdr:cNvPr id="684" name="直線コネクタ 683"/>
        <xdr:cNvCxnSpPr/>
      </xdr:nvCxnSpPr>
      <xdr:spPr>
        <a:xfrm>
          <a:off x="13703300" y="16583439"/>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21181</xdr:rowOff>
    </xdr:from>
    <xdr:ext cx="534377" cy="259045"/>
    <xdr:sp macro="" textlink="">
      <xdr:nvSpPr>
        <xdr:cNvPr id="686" name="テキスト ボックス 685"/>
        <xdr:cNvSpPr txBox="1"/>
      </xdr:nvSpPr>
      <xdr:spPr>
        <a:xfrm>
          <a:off x="14325111" y="168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80721</xdr:rowOff>
    </xdr:from>
    <xdr:to>
      <xdr:col>71</xdr:col>
      <xdr:colOff>177800</xdr:colOff>
      <xdr:row>96</xdr:row>
      <xdr:rowOff>124239</xdr:rowOff>
    </xdr:to>
    <xdr:cxnSp macro="">
      <xdr:nvCxnSpPr>
        <xdr:cNvPr id="687" name="直線コネクタ 686"/>
        <xdr:cNvCxnSpPr/>
      </xdr:nvCxnSpPr>
      <xdr:spPr>
        <a:xfrm>
          <a:off x="12814300" y="16539921"/>
          <a:ext cx="889000" cy="4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64949</xdr:rowOff>
    </xdr:from>
    <xdr:ext cx="534377" cy="259045"/>
    <xdr:sp macro="" textlink="">
      <xdr:nvSpPr>
        <xdr:cNvPr id="689" name="テキスト ボックス 688"/>
        <xdr:cNvSpPr txBox="1"/>
      </xdr:nvSpPr>
      <xdr:spPr>
        <a:xfrm>
          <a:off x="13436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15245</xdr:rowOff>
    </xdr:from>
    <xdr:ext cx="534377" cy="259045"/>
    <xdr:sp macro="" textlink="">
      <xdr:nvSpPr>
        <xdr:cNvPr id="691" name="テキスト ボックス 690"/>
        <xdr:cNvSpPr txBox="1"/>
      </xdr:nvSpPr>
      <xdr:spPr>
        <a:xfrm>
          <a:off x="12547111" y="168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123975</xdr:rowOff>
    </xdr:from>
    <xdr:to>
      <xdr:col>85</xdr:col>
      <xdr:colOff>177800</xdr:colOff>
      <xdr:row>98</xdr:row>
      <xdr:rowOff>54125</xdr:rowOff>
    </xdr:to>
    <xdr:sp macro="" textlink="">
      <xdr:nvSpPr>
        <xdr:cNvPr id="697" name="楕円 696"/>
        <xdr:cNvSpPr/>
      </xdr:nvSpPr>
      <xdr:spPr>
        <a:xfrm>
          <a:off x="16268700" y="167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102402</xdr:rowOff>
    </xdr:from>
    <xdr:ext cx="534377" cy="259045"/>
    <xdr:sp macro="" textlink="">
      <xdr:nvSpPr>
        <xdr:cNvPr id="698" name="積立金該当値テキスト"/>
        <xdr:cNvSpPr txBox="1"/>
      </xdr:nvSpPr>
      <xdr:spPr>
        <a:xfrm>
          <a:off x="16370300" y="1673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161328</xdr:rowOff>
    </xdr:from>
    <xdr:to>
      <xdr:col>81</xdr:col>
      <xdr:colOff>101600</xdr:colOff>
      <xdr:row>98</xdr:row>
      <xdr:rowOff>91478</xdr:rowOff>
    </xdr:to>
    <xdr:sp macro="" textlink="">
      <xdr:nvSpPr>
        <xdr:cNvPr id="699" name="楕円 698"/>
        <xdr:cNvSpPr/>
      </xdr:nvSpPr>
      <xdr:spPr>
        <a:xfrm>
          <a:off x="15430500" y="167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82605</xdr:rowOff>
    </xdr:from>
    <xdr:ext cx="534377" cy="259045"/>
    <xdr:sp macro="" textlink="">
      <xdr:nvSpPr>
        <xdr:cNvPr id="700" name="テキスト ボックス 699"/>
        <xdr:cNvSpPr txBox="1"/>
      </xdr:nvSpPr>
      <xdr:spPr>
        <a:xfrm>
          <a:off x="15214111" y="168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147467</xdr:rowOff>
    </xdr:from>
    <xdr:to>
      <xdr:col>76</xdr:col>
      <xdr:colOff>165100</xdr:colOff>
      <xdr:row>97</xdr:row>
      <xdr:rowOff>77617</xdr:rowOff>
    </xdr:to>
    <xdr:sp macro="" textlink="">
      <xdr:nvSpPr>
        <xdr:cNvPr id="701" name="楕円 700"/>
        <xdr:cNvSpPr/>
      </xdr:nvSpPr>
      <xdr:spPr>
        <a:xfrm>
          <a:off x="14541500" y="1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94144</xdr:rowOff>
    </xdr:from>
    <xdr:ext cx="534377" cy="259045"/>
    <xdr:sp macro="" textlink="">
      <xdr:nvSpPr>
        <xdr:cNvPr id="702" name="テキスト ボックス 701"/>
        <xdr:cNvSpPr txBox="1"/>
      </xdr:nvSpPr>
      <xdr:spPr>
        <a:xfrm>
          <a:off x="14325111" y="163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73439</xdr:rowOff>
    </xdr:from>
    <xdr:to>
      <xdr:col>72</xdr:col>
      <xdr:colOff>38100</xdr:colOff>
      <xdr:row>97</xdr:row>
      <xdr:rowOff>3589</xdr:rowOff>
    </xdr:to>
    <xdr:sp macro="" textlink="">
      <xdr:nvSpPr>
        <xdr:cNvPr id="703" name="楕円 702"/>
        <xdr:cNvSpPr/>
      </xdr:nvSpPr>
      <xdr:spPr>
        <a:xfrm>
          <a:off x="13652500" y="165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20116</xdr:rowOff>
    </xdr:from>
    <xdr:ext cx="534377" cy="259045"/>
    <xdr:sp macro="" textlink="">
      <xdr:nvSpPr>
        <xdr:cNvPr id="704" name="テキスト ボックス 703"/>
        <xdr:cNvSpPr txBox="1"/>
      </xdr:nvSpPr>
      <xdr:spPr>
        <a:xfrm>
          <a:off x="13436111" y="163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29921</xdr:rowOff>
    </xdr:from>
    <xdr:to>
      <xdr:col>67</xdr:col>
      <xdr:colOff>101600</xdr:colOff>
      <xdr:row>96</xdr:row>
      <xdr:rowOff>131521</xdr:rowOff>
    </xdr:to>
    <xdr:sp macro="" textlink="">
      <xdr:nvSpPr>
        <xdr:cNvPr id="705" name="楕円 704"/>
        <xdr:cNvSpPr/>
      </xdr:nvSpPr>
      <xdr:spPr>
        <a:xfrm>
          <a:off x="12763500" y="164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148048</xdr:rowOff>
    </xdr:from>
    <xdr:ext cx="534377" cy="259045"/>
    <xdr:sp macro="" textlink="">
      <xdr:nvSpPr>
        <xdr:cNvPr id="706" name="テキスト ボックス 705"/>
        <xdr:cNvSpPr txBox="1"/>
      </xdr:nvSpPr>
      <xdr:spPr>
        <a:xfrm>
          <a:off x="12547111" y="162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78663</xdr:rowOff>
    </xdr:from>
    <xdr:to>
      <xdr:col>116</xdr:col>
      <xdr:colOff>63500</xdr:colOff>
      <xdr:row>55</xdr:row>
      <xdr:rowOff>89865</xdr:rowOff>
    </xdr:to>
    <xdr:cxnSp macro="">
      <xdr:nvCxnSpPr>
        <xdr:cNvPr id="790" name="直線コネクタ 789"/>
        <xdr:cNvCxnSpPr/>
      </xdr:nvCxnSpPr>
      <xdr:spPr>
        <a:xfrm flipV="1">
          <a:off x="21323300" y="9508413"/>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87306</xdr:rowOff>
    </xdr:from>
    <xdr:ext cx="469744" cy="259045"/>
    <xdr:sp macro="" textlink="">
      <xdr:nvSpPr>
        <xdr:cNvPr id="791" name="貸付金平均値テキスト"/>
        <xdr:cNvSpPr txBox="1"/>
      </xdr:nvSpPr>
      <xdr:spPr>
        <a:xfrm>
          <a:off x="22212300" y="98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89865</xdr:rowOff>
    </xdr:from>
    <xdr:to>
      <xdr:col>111</xdr:col>
      <xdr:colOff>177800</xdr:colOff>
      <xdr:row>55</xdr:row>
      <xdr:rowOff>101707</xdr:rowOff>
    </xdr:to>
    <xdr:cxnSp macro="">
      <xdr:nvCxnSpPr>
        <xdr:cNvPr id="793" name="直線コネクタ 792"/>
        <xdr:cNvCxnSpPr/>
      </xdr:nvCxnSpPr>
      <xdr:spPr>
        <a:xfrm flipV="1">
          <a:off x="20434300" y="9519615"/>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9811</xdr:rowOff>
    </xdr:from>
    <xdr:ext cx="469744" cy="259045"/>
    <xdr:sp macro="" textlink="">
      <xdr:nvSpPr>
        <xdr:cNvPr id="795" name="テキスト ボックス 794"/>
        <xdr:cNvSpPr txBox="1"/>
      </xdr:nvSpPr>
      <xdr:spPr>
        <a:xfrm>
          <a:off x="21088428" y="995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101707</xdr:rowOff>
    </xdr:from>
    <xdr:to>
      <xdr:col>107</xdr:col>
      <xdr:colOff>50800</xdr:colOff>
      <xdr:row>55</xdr:row>
      <xdr:rowOff>112771</xdr:rowOff>
    </xdr:to>
    <xdr:cxnSp macro="">
      <xdr:nvCxnSpPr>
        <xdr:cNvPr id="796" name="直線コネクタ 795"/>
        <xdr:cNvCxnSpPr/>
      </xdr:nvCxnSpPr>
      <xdr:spPr>
        <a:xfrm flipV="1">
          <a:off x="19545300" y="9531457"/>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36100</xdr:rowOff>
    </xdr:from>
    <xdr:ext cx="469744" cy="259045"/>
    <xdr:sp macro="" textlink="">
      <xdr:nvSpPr>
        <xdr:cNvPr id="798" name="テキスト ボックス 797"/>
        <xdr:cNvSpPr txBox="1"/>
      </xdr:nvSpPr>
      <xdr:spPr>
        <a:xfrm>
          <a:off x="20199428" y="9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112771</xdr:rowOff>
    </xdr:from>
    <xdr:to>
      <xdr:col>102</xdr:col>
      <xdr:colOff>114300</xdr:colOff>
      <xdr:row>56</xdr:row>
      <xdr:rowOff>27503</xdr:rowOff>
    </xdr:to>
    <xdr:cxnSp macro="">
      <xdr:nvCxnSpPr>
        <xdr:cNvPr id="799" name="直線コネクタ 798"/>
        <xdr:cNvCxnSpPr/>
      </xdr:nvCxnSpPr>
      <xdr:spPr>
        <a:xfrm flipV="1">
          <a:off x="18656300" y="9542521"/>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896</xdr:rowOff>
    </xdr:from>
    <xdr:ext cx="469744" cy="259045"/>
    <xdr:sp macro="" textlink="">
      <xdr:nvSpPr>
        <xdr:cNvPr id="801" name="テキスト ボックス 800"/>
        <xdr:cNvSpPr txBox="1"/>
      </xdr:nvSpPr>
      <xdr:spPr>
        <a:xfrm>
          <a:off x="19310428"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165350</xdr:rowOff>
    </xdr:from>
    <xdr:ext cx="469744" cy="259045"/>
    <xdr:sp macro="" textlink="">
      <xdr:nvSpPr>
        <xdr:cNvPr id="803" name="テキスト ボックス 802"/>
        <xdr:cNvSpPr txBox="1"/>
      </xdr:nvSpPr>
      <xdr:spPr>
        <a:xfrm>
          <a:off x="18421428"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27863</xdr:rowOff>
    </xdr:from>
    <xdr:to>
      <xdr:col>116</xdr:col>
      <xdr:colOff>114300</xdr:colOff>
      <xdr:row>55</xdr:row>
      <xdr:rowOff>129463</xdr:rowOff>
    </xdr:to>
    <xdr:sp macro="" textlink="">
      <xdr:nvSpPr>
        <xdr:cNvPr id="809" name="楕円 808"/>
        <xdr:cNvSpPr/>
      </xdr:nvSpPr>
      <xdr:spPr>
        <a:xfrm>
          <a:off x="22110700" y="94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50740</xdr:rowOff>
    </xdr:from>
    <xdr:ext cx="534377" cy="259045"/>
    <xdr:sp macro="" textlink="">
      <xdr:nvSpPr>
        <xdr:cNvPr id="810" name="貸付金該当値テキスト"/>
        <xdr:cNvSpPr txBox="1"/>
      </xdr:nvSpPr>
      <xdr:spPr>
        <a:xfrm>
          <a:off x="22212300" y="9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39065</xdr:rowOff>
    </xdr:from>
    <xdr:to>
      <xdr:col>112</xdr:col>
      <xdr:colOff>38100</xdr:colOff>
      <xdr:row>55</xdr:row>
      <xdr:rowOff>140665</xdr:rowOff>
    </xdr:to>
    <xdr:sp macro="" textlink="">
      <xdr:nvSpPr>
        <xdr:cNvPr id="811" name="楕円 810"/>
        <xdr:cNvSpPr/>
      </xdr:nvSpPr>
      <xdr:spPr>
        <a:xfrm>
          <a:off x="21272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157192</xdr:rowOff>
    </xdr:from>
    <xdr:ext cx="534377" cy="259045"/>
    <xdr:sp macro="" textlink="">
      <xdr:nvSpPr>
        <xdr:cNvPr id="812" name="テキスト ボックス 811"/>
        <xdr:cNvSpPr txBox="1"/>
      </xdr:nvSpPr>
      <xdr:spPr>
        <a:xfrm>
          <a:off x="21056111" y="92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50907</xdr:rowOff>
    </xdr:from>
    <xdr:to>
      <xdr:col>107</xdr:col>
      <xdr:colOff>101600</xdr:colOff>
      <xdr:row>55</xdr:row>
      <xdr:rowOff>152507</xdr:rowOff>
    </xdr:to>
    <xdr:sp macro="" textlink="">
      <xdr:nvSpPr>
        <xdr:cNvPr id="813" name="楕円 812"/>
        <xdr:cNvSpPr/>
      </xdr:nvSpPr>
      <xdr:spPr>
        <a:xfrm>
          <a:off x="20383500" y="94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169034</xdr:rowOff>
    </xdr:from>
    <xdr:ext cx="534377" cy="259045"/>
    <xdr:sp macro="" textlink="">
      <xdr:nvSpPr>
        <xdr:cNvPr id="814" name="テキスト ボックス 813"/>
        <xdr:cNvSpPr txBox="1"/>
      </xdr:nvSpPr>
      <xdr:spPr>
        <a:xfrm>
          <a:off x="20167111" y="92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61971</xdr:rowOff>
    </xdr:from>
    <xdr:to>
      <xdr:col>102</xdr:col>
      <xdr:colOff>165100</xdr:colOff>
      <xdr:row>55</xdr:row>
      <xdr:rowOff>163571</xdr:rowOff>
    </xdr:to>
    <xdr:sp macro="" textlink="">
      <xdr:nvSpPr>
        <xdr:cNvPr id="815" name="楕円 814"/>
        <xdr:cNvSpPr/>
      </xdr:nvSpPr>
      <xdr:spPr>
        <a:xfrm>
          <a:off x="19494500" y="94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8648</xdr:rowOff>
    </xdr:from>
    <xdr:ext cx="534377" cy="259045"/>
    <xdr:sp macro="" textlink="">
      <xdr:nvSpPr>
        <xdr:cNvPr id="816" name="テキスト ボックス 815"/>
        <xdr:cNvSpPr txBox="1"/>
      </xdr:nvSpPr>
      <xdr:spPr>
        <a:xfrm>
          <a:off x="19278111" y="926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148153</xdr:rowOff>
    </xdr:from>
    <xdr:to>
      <xdr:col>98</xdr:col>
      <xdr:colOff>38100</xdr:colOff>
      <xdr:row>56</xdr:row>
      <xdr:rowOff>78303</xdr:rowOff>
    </xdr:to>
    <xdr:sp macro="" textlink="">
      <xdr:nvSpPr>
        <xdr:cNvPr id="817" name="楕円 816"/>
        <xdr:cNvSpPr/>
      </xdr:nvSpPr>
      <xdr:spPr>
        <a:xfrm>
          <a:off x="18605500" y="95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94830</xdr:rowOff>
    </xdr:from>
    <xdr:ext cx="469744" cy="259045"/>
    <xdr:sp macro="" textlink="">
      <xdr:nvSpPr>
        <xdr:cNvPr id="818" name="テキスト ボックス 817"/>
        <xdr:cNvSpPr txBox="1"/>
      </xdr:nvSpPr>
      <xdr:spPr>
        <a:xfrm>
          <a:off x="18421428" y="935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13818</xdr:rowOff>
    </xdr:from>
    <xdr:to>
      <xdr:col>116</xdr:col>
      <xdr:colOff>63500</xdr:colOff>
      <xdr:row>74</xdr:row>
      <xdr:rowOff>87884</xdr:rowOff>
    </xdr:to>
    <xdr:cxnSp macro="">
      <xdr:nvCxnSpPr>
        <xdr:cNvPr id="848" name="直線コネクタ 847"/>
        <xdr:cNvCxnSpPr/>
      </xdr:nvCxnSpPr>
      <xdr:spPr>
        <a:xfrm flipV="1">
          <a:off x="21323300" y="12529668"/>
          <a:ext cx="838200" cy="2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147014</xdr:rowOff>
    </xdr:from>
    <xdr:ext cx="534377" cy="259045"/>
    <xdr:sp macro="" textlink="">
      <xdr:nvSpPr>
        <xdr:cNvPr id="849" name="繰出金平均値テキスト"/>
        <xdr:cNvSpPr txBox="1"/>
      </xdr:nvSpPr>
      <xdr:spPr>
        <a:xfrm>
          <a:off x="22212300" y="13005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42107</xdr:rowOff>
    </xdr:from>
    <xdr:to>
      <xdr:col>111</xdr:col>
      <xdr:colOff>177800</xdr:colOff>
      <xdr:row>74</xdr:row>
      <xdr:rowOff>87884</xdr:rowOff>
    </xdr:to>
    <xdr:cxnSp macro="">
      <xdr:nvCxnSpPr>
        <xdr:cNvPr id="851" name="直線コネクタ 850"/>
        <xdr:cNvCxnSpPr/>
      </xdr:nvCxnSpPr>
      <xdr:spPr>
        <a:xfrm>
          <a:off x="20434300" y="12729407"/>
          <a:ext cx="889000" cy="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25416</xdr:rowOff>
    </xdr:from>
    <xdr:ext cx="534377" cy="259045"/>
    <xdr:sp macro="" textlink="">
      <xdr:nvSpPr>
        <xdr:cNvPr id="853" name="テキスト ボックス 852"/>
        <xdr:cNvSpPr txBox="1"/>
      </xdr:nvSpPr>
      <xdr:spPr>
        <a:xfrm>
          <a:off x="21056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42107</xdr:rowOff>
    </xdr:from>
    <xdr:to>
      <xdr:col>107</xdr:col>
      <xdr:colOff>50800</xdr:colOff>
      <xdr:row>74</xdr:row>
      <xdr:rowOff>100552</xdr:rowOff>
    </xdr:to>
    <xdr:cxnSp macro="">
      <xdr:nvCxnSpPr>
        <xdr:cNvPr id="854" name="直線コネクタ 853"/>
        <xdr:cNvCxnSpPr/>
      </xdr:nvCxnSpPr>
      <xdr:spPr>
        <a:xfrm flipV="1">
          <a:off x="19545300" y="12729407"/>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155548</xdr:rowOff>
    </xdr:from>
    <xdr:ext cx="534377" cy="259045"/>
    <xdr:sp macro="" textlink="">
      <xdr:nvSpPr>
        <xdr:cNvPr id="856" name="テキスト ボックス 855"/>
        <xdr:cNvSpPr txBox="1"/>
      </xdr:nvSpPr>
      <xdr:spPr>
        <a:xfrm>
          <a:off x="20167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100552</xdr:rowOff>
    </xdr:from>
    <xdr:to>
      <xdr:col>102</xdr:col>
      <xdr:colOff>114300</xdr:colOff>
      <xdr:row>75</xdr:row>
      <xdr:rowOff>119469</xdr:rowOff>
    </xdr:to>
    <xdr:cxnSp macro="">
      <xdr:nvCxnSpPr>
        <xdr:cNvPr id="857" name="直線コネクタ 856"/>
        <xdr:cNvCxnSpPr/>
      </xdr:nvCxnSpPr>
      <xdr:spPr>
        <a:xfrm flipV="1">
          <a:off x="18656300" y="12787852"/>
          <a:ext cx="889000" cy="19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23283</xdr:rowOff>
    </xdr:from>
    <xdr:ext cx="534377" cy="259045"/>
    <xdr:sp macro="" textlink="">
      <xdr:nvSpPr>
        <xdr:cNvPr id="859" name="テキスト ボックス 858"/>
        <xdr:cNvSpPr txBox="1"/>
      </xdr:nvSpPr>
      <xdr:spPr>
        <a:xfrm>
          <a:off x="19278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71214</xdr:rowOff>
    </xdr:from>
    <xdr:ext cx="534377" cy="259045"/>
    <xdr:sp macro="" textlink="">
      <xdr:nvSpPr>
        <xdr:cNvPr id="861" name="テキスト ボックス 860"/>
        <xdr:cNvSpPr txBox="1"/>
      </xdr:nvSpPr>
      <xdr:spPr>
        <a:xfrm>
          <a:off x="18389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134468</xdr:rowOff>
    </xdr:from>
    <xdr:to>
      <xdr:col>116</xdr:col>
      <xdr:colOff>114300</xdr:colOff>
      <xdr:row>73</xdr:row>
      <xdr:rowOff>64618</xdr:rowOff>
    </xdr:to>
    <xdr:sp macro="" textlink="">
      <xdr:nvSpPr>
        <xdr:cNvPr id="867" name="楕円 866"/>
        <xdr:cNvSpPr/>
      </xdr:nvSpPr>
      <xdr:spPr>
        <a:xfrm>
          <a:off x="22110700" y="124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157345</xdr:rowOff>
    </xdr:from>
    <xdr:ext cx="534377" cy="259045"/>
    <xdr:sp macro="" textlink="">
      <xdr:nvSpPr>
        <xdr:cNvPr id="868" name="繰出金該当値テキスト"/>
        <xdr:cNvSpPr txBox="1"/>
      </xdr:nvSpPr>
      <xdr:spPr>
        <a:xfrm>
          <a:off x="22212300" y="1233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37084</xdr:rowOff>
    </xdr:from>
    <xdr:to>
      <xdr:col>112</xdr:col>
      <xdr:colOff>38100</xdr:colOff>
      <xdr:row>74</xdr:row>
      <xdr:rowOff>138684</xdr:rowOff>
    </xdr:to>
    <xdr:sp macro="" textlink="">
      <xdr:nvSpPr>
        <xdr:cNvPr id="869" name="楕円 868"/>
        <xdr:cNvSpPr/>
      </xdr:nvSpPr>
      <xdr:spPr>
        <a:xfrm>
          <a:off x="21272500" y="127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155211</xdr:rowOff>
    </xdr:from>
    <xdr:ext cx="534377" cy="259045"/>
    <xdr:sp macro="" textlink="">
      <xdr:nvSpPr>
        <xdr:cNvPr id="870" name="テキスト ボックス 869"/>
        <xdr:cNvSpPr txBox="1"/>
      </xdr:nvSpPr>
      <xdr:spPr>
        <a:xfrm>
          <a:off x="21056111" y="124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162757</xdr:rowOff>
    </xdr:from>
    <xdr:to>
      <xdr:col>107</xdr:col>
      <xdr:colOff>101600</xdr:colOff>
      <xdr:row>74</xdr:row>
      <xdr:rowOff>92907</xdr:rowOff>
    </xdr:to>
    <xdr:sp macro="" textlink="">
      <xdr:nvSpPr>
        <xdr:cNvPr id="871" name="楕円 870"/>
        <xdr:cNvSpPr/>
      </xdr:nvSpPr>
      <xdr:spPr>
        <a:xfrm>
          <a:off x="20383500" y="126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109434</xdr:rowOff>
    </xdr:from>
    <xdr:ext cx="534377" cy="259045"/>
    <xdr:sp macro="" textlink="">
      <xdr:nvSpPr>
        <xdr:cNvPr id="872" name="テキスト ボックス 871"/>
        <xdr:cNvSpPr txBox="1"/>
      </xdr:nvSpPr>
      <xdr:spPr>
        <a:xfrm>
          <a:off x="20167111" y="124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49752</xdr:rowOff>
    </xdr:from>
    <xdr:to>
      <xdr:col>102</xdr:col>
      <xdr:colOff>165100</xdr:colOff>
      <xdr:row>74</xdr:row>
      <xdr:rowOff>151352</xdr:rowOff>
    </xdr:to>
    <xdr:sp macro="" textlink="">
      <xdr:nvSpPr>
        <xdr:cNvPr id="873" name="楕円 872"/>
        <xdr:cNvSpPr/>
      </xdr:nvSpPr>
      <xdr:spPr>
        <a:xfrm>
          <a:off x="19494500" y="127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167879</xdr:rowOff>
    </xdr:from>
    <xdr:ext cx="534377" cy="259045"/>
    <xdr:sp macro="" textlink="">
      <xdr:nvSpPr>
        <xdr:cNvPr id="874" name="テキスト ボックス 873"/>
        <xdr:cNvSpPr txBox="1"/>
      </xdr:nvSpPr>
      <xdr:spPr>
        <a:xfrm>
          <a:off x="19278111" y="125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68669</xdr:rowOff>
    </xdr:from>
    <xdr:to>
      <xdr:col>98</xdr:col>
      <xdr:colOff>38100</xdr:colOff>
      <xdr:row>75</xdr:row>
      <xdr:rowOff>170269</xdr:rowOff>
    </xdr:to>
    <xdr:sp macro="" textlink="">
      <xdr:nvSpPr>
        <xdr:cNvPr id="875" name="楕円 874"/>
        <xdr:cNvSpPr/>
      </xdr:nvSpPr>
      <xdr:spPr>
        <a:xfrm>
          <a:off x="18605500" y="129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15346</xdr:rowOff>
    </xdr:from>
    <xdr:ext cx="534377" cy="259045"/>
    <xdr:sp macro="" textlink="">
      <xdr:nvSpPr>
        <xdr:cNvPr id="876" name="テキスト ボックス 875"/>
        <xdr:cNvSpPr txBox="1"/>
      </xdr:nvSpPr>
      <xdr:spPr>
        <a:xfrm>
          <a:off x="18389111" y="127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歳出総額における住民一人あたりのコストは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597,745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46,275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となっている。類似団体と比較し高いのは、主に繰出金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温泉事業特別会計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施設改修費相当分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や、国民健康保険事業勘定特別会計（ひまわりセンタースプリンクラー設置工事分）等の建設費繰出が増加したため、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95,608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12,888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28,791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円増となっている。今後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料金収入の適正化を図り、普通会計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からの繰出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と比較し低いのは、主に物件費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及び公債費となっている。物件費については、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学校支援員の増員や災害出動による非常備消防の旅費等の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増加要因はあるものの、三種町行財政改革大綱（第１～２期）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施設の統廃合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を進め内部コストの削減を図っていることが要因と考えられる。普通建設事業費については、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役場東側駐車場整備事業、ふるさと文化館改修事業、農政庁舎屋根防水改修事業など、老朽施設の改修が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、スカルパ野球場大規模改修事業や、ゆめろん改修事業等の大規模事業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したことが要因と考えられる。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三種町行財政改革大綱や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公債費負担適正化計画によ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計画的な地方債の発行を行ってきた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ことが要因と考えられる。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今後も三種町行財政改革大綱（第２期）の推進により、事務事業の見直しや公共施設の統廃合などを図り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人件費については、類似団体平均とほぼ同額となっているが、退職負担金の減より前年数値より減少している。今後は、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年度からの会計年度任用職員制度により増加が見込まれる。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17,084
17,025
247.98
10,431,421
10,211,868
191,670
6,981,136
10,318,678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88265</xdr:rowOff>
    </xdr:from>
    <xdr:to>
      <xdr:col>24</xdr:col>
      <xdr:colOff>63500</xdr:colOff>
      <xdr:row>33</xdr:row>
      <xdr:rowOff>124079</xdr:rowOff>
    </xdr:to>
    <xdr:cxnSp macro="">
      <xdr:nvCxnSpPr>
        <xdr:cNvPr id="61" name="直線コネクタ 60"/>
        <xdr:cNvCxnSpPr/>
      </xdr:nvCxnSpPr>
      <xdr:spPr>
        <a:xfrm>
          <a:off x="3797300" y="5746115"/>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14732</xdr:rowOff>
    </xdr:from>
    <xdr:to>
      <xdr:col>19</xdr:col>
      <xdr:colOff>177800</xdr:colOff>
      <xdr:row>33</xdr:row>
      <xdr:rowOff>88265</xdr:rowOff>
    </xdr:to>
    <xdr:cxnSp macro="">
      <xdr:nvCxnSpPr>
        <xdr:cNvPr id="64" name="直線コネクタ 63"/>
        <xdr:cNvCxnSpPr/>
      </xdr:nvCxnSpPr>
      <xdr:spPr>
        <a:xfrm>
          <a:off x="2908300" y="5501132"/>
          <a:ext cx="88900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14732</xdr:rowOff>
    </xdr:from>
    <xdr:to>
      <xdr:col>15</xdr:col>
      <xdr:colOff>50800</xdr:colOff>
      <xdr:row>32</xdr:row>
      <xdr:rowOff>145415</xdr:rowOff>
    </xdr:to>
    <xdr:cxnSp macro="">
      <xdr:nvCxnSpPr>
        <xdr:cNvPr id="67" name="直線コネクタ 66"/>
        <xdr:cNvCxnSpPr/>
      </xdr:nvCxnSpPr>
      <xdr:spPr>
        <a:xfrm flipV="1">
          <a:off x="2019300" y="5501132"/>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145415</xdr:rowOff>
    </xdr:from>
    <xdr:to>
      <xdr:col>10</xdr:col>
      <xdr:colOff>114300</xdr:colOff>
      <xdr:row>33</xdr:row>
      <xdr:rowOff>1397</xdr:rowOff>
    </xdr:to>
    <xdr:cxnSp macro="">
      <xdr:nvCxnSpPr>
        <xdr:cNvPr id="70" name="直線コネクタ 69"/>
        <xdr:cNvCxnSpPr/>
      </xdr:nvCxnSpPr>
      <xdr:spPr>
        <a:xfrm flipV="1">
          <a:off x="1130300" y="563181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72" name="テキスト ボックス 71"/>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29608</xdr:rowOff>
    </xdr:from>
    <xdr:ext cx="469744" cy="259045"/>
    <xdr:sp macro="" textlink="">
      <xdr:nvSpPr>
        <xdr:cNvPr id="74" name="テキスト ボックス 73"/>
        <xdr:cNvSpPr txBox="1"/>
      </xdr:nvSpPr>
      <xdr:spPr>
        <a:xfrm>
          <a:off x="895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73279</xdr:rowOff>
    </xdr:from>
    <xdr:to>
      <xdr:col>24</xdr:col>
      <xdr:colOff>114300</xdr:colOff>
      <xdr:row>34</xdr:row>
      <xdr:rowOff>3429</xdr:rowOff>
    </xdr:to>
    <xdr:sp macro="" textlink="">
      <xdr:nvSpPr>
        <xdr:cNvPr id="80" name="楕円 79"/>
        <xdr:cNvSpPr/>
      </xdr:nvSpPr>
      <xdr:spPr>
        <a:xfrm>
          <a:off x="45847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96156</xdr:rowOff>
    </xdr:from>
    <xdr:ext cx="469744" cy="259045"/>
    <xdr:sp macro="" textlink="">
      <xdr:nvSpPr>
        <xdr:cNvPr id="81" name="議会費該当値テキスト"/>
        <xdr:cNvSpPr txBox="1"/>
      </xdr:nvSpPr>
      <xdr:spPr>
        <a:xfrm>
          <a:off x="4686300" y="55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37465</xdr:rowOff>
    </xdr:from>
    <xdr:to>
      <xdr:col>20</xdr:col>
      <xdr:colOff>38100</xdr:colOff>
      <xdr:row>33</xdr:row>
      <xdr:rowOff>139065</xdr:rowOff>
    </xdr:to>
    <xdr:sp macro="" textlink="">
      <xdr:nvSpPr>
        <xdr:cNvPr id="82" name="楕円 81"/>
        <xdr:cNvSpPr/>
      </xdr:nvSpPr>
      <xdr:spPr>
        <a:xfrm>
          <a:off x="3746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155592</xdr:rowOff>
    </xdr:from>
    <xdr:ext cx="469744" cy="259045"/>
    <xdr:sp macro="" textlink="">
      <xdr:nvSpPr>
        <xdr:cNvPr id="83" name="テキスト ボックス 82"/>
        <xdr:cNvSpPr txBox="1"/>
      </xdr:nvSpPr>
      <xdr:spPr>
        <a:xfrm>
          <a:off x="3562428" y="547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135382</xdr:rowOff>
    </xdr:from>
    <xdr:to>
      <xdr:col>15</xdr:col>
      <xdr:colOff>101600</xdr:colOff>
      <xdr:row>32</xdr:row>
      <xdr:rowOff>65532</xdr:rowOff>
    </xdr:to>
    <xdr:sp macro="" textlink="">
      <xdr:nvSpPr>
        <xdr:cNvPr id="84" name="楕円 83"/>
        <xdr:cNvSpPr/>
      </xdr:nvSpPr>
      <xdr:spPr>
        <a:xfrm>
          <a:off x="2857500" y="54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82059</xdr:rowOff>
    </xdr:from>
    <xdr:ext cx="469744" cy="259045"/>
    <xdr:sp macro="" textlink="">
      <xdr:nvSpPr>
        <xdr:cNvPr id="85" name="テキスト ボックス 84"/>
        <xdr:cNvSpPr txBox="1"/>
      </xdr:nvSpPr>
      <xdr:spPr>
        <a:xfrm>
          <a:off x="2673428" y="522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94615</xdr:rowOff>
    </xdr:from>
    <xdr:to>
      <xdr:col>10</xdr:col>
      <xdr:colOff>165100</xdr:colOff>
      <xdr:row>33</xdr:row>
      <xdr:rowOff>24765</xdr:rowOff>
    </xdr:to>
    <xdr:sp macro="" textlink="">
      <xdr:nvSpPr>
        <xdr:cNvPr id="86" name="楕円 85"/>
        <xdr:cNvSpPr/>
      </xdr:nvSpPr>
      <xdr:spPr>
        <a:xfrm>
          <a:off x="1968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41292</xdr:rowOff>
    </xdr:from>
    <xdr:ext cx="469744" cy="259045"/>
    <xdr:sp macro="" textlink="">
      <xdr:nvSpPr>
        <xdr:cNvPr id="87" name="テキスト ボックス 86"/>
        <xdr:cNvSpPr txBox="1"/>
      </xdr:nvSpPr>
      <xdr:spPr>
        <a:xfrm>
          <a:off x="1784428" y="53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122047</xdr:rowOff>
    </xdr:from>
    <xdr:to>
      <xdr:col>6</xdr:col>
      <xdr:colOff>38100</xdr:colOff>
      <xdr:row>33</xdr:row>
      <xdr:rowOff>52197</xdr:rowOff>
    </xdr:to>
    <xdr:sp macro="" textlink="">
      <xdr:nvSpPr>
        <xdr:cNvPr id="88" name="楕円 87"/>
        <xdr:cNvSpPr/>
      </xdr:nvSpPr>
      <xdr:spPr>
        <a:xfrm>
          <a:off x="1079500" y="56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68724</xdr:rowOff>
    </xdr:from>
    <xdr:ext cx="469744" cy="259045"/>
    <xdr:sp macro="" textlink="">
      <xdr:nvSpPr>
        <xdr:cNvPr id="89" name="テキスト ボックス 88"/>
        <xdr:cNvSpPr txBox="1"/>
      </xdr:nvSpPr>
      <xdr:spPr>
        <a:xfrm>
          <a:off x="895428" y="53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27229</xdr:rowOff>
    </xdr:from>
    <xdr:to>
      <xdr:col>24</xdr:col>
      <xdr:colOff>63500</xdr:colOff>
      <xdr:row>57</xdr:row>
      <xdr:rowOff>37348</xdr:rowOff>
    </xdr:to>
    <xdr:cxnSp macro="">
      <xdr:nvCxnSpPr>
        <xdr:cNvPr id="119" name="直線コネクタ 118"/>
        <xdr:cNvCxnSpPr/>
      </xdr:nvCxnSpPr>
      <xdr:spPr>
        <a:xfrm flipV="1">
          <a:off x="3797300" y="9799879"/>
          <a:ext cx="83820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151039</xdr:rowOff>
    </xdr:from>
    <xdr:to>
      <xdr:col>19</xdr:col>
      <xdr:colOff>177800</xdr:colOff>
      <xdr:row>57</xdr:row>
      <xdr:rowOff>37348</xdr:rowOff>
    </xdr:to>
    <xdr:cxnSp macro="">
      <xdr:nvCxnSpPr>
        <xdr:cNvPr id="122" name="直線コネクタ 121"/>
        <xdr:cNvCxnSpPr/>
      </xdr:nvCxnSpPr>
      <xdr:spPr>
        <a:xfrm>
          <a:off x="2908300" y="9580789"/>
          <a:ext cx="889000" cy="2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144104</xdr:rowOff>
    </xdr:from>
    <xdr:to>
      <xdr:col>15</xdr:col>
      <xdr:colOff>50800</xdr:colOff>
      <xdr:row>55</xdr:row>
      <xdr:rowOff>151039</xdr:rowOff>
    </xdr:to>
    <xdr:cxnSp macro="">
      <xdr:nvCxnSpPr>
        <xdr:cNvPr id="125" name="直線コネクタ 124"/>
        <xdr:cNvCxnSpPr/>
      </xdr:nvCxnSpPr>
      <xdr:spPr>
        <a:xfrm>
          <a:off x="2019300" y="957385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13012</xdr:rowOff>
    </xdr:from>
    <xdr:ext cx="599010" cy="259045"/>
    <xdr:sp macro="" textlink="">
      <xdr:nvSpPr>
        <xdr:cNvPr id="127" name="テキスト ボックス 126"/>
        <xdr:cNvSpPr txBox="1"/>
      </xdr:nvSpPr>
      <xdr:spPr>
        <a:xfrm>
          <a:off x="2608795"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130533</xdr:rowOff>
    </xdr:from>
    <xdr:to>
      <xdr:col>10</xdr:col>
      <xdr:colOff>114300</xdr:colOff>
      <xdr:row>55</xdr:row>
      <xdr:rowOff>144104</xdr:rowOff>
    </xdr:to>
    <xdr:cxnSp macro="">
      <xdr:nvCxnSpPr>
        <xdr:cNvPr id="128" name="直線コネクタ 127"/>
        <xdr:cNvCxnSpPr/>
      </xdr:nvCxnSpPr>
      <xdr:spPr>
        <a:xfrm>
          <a:off x="1130300" y="9388833"/>
          <a:ext cx="889000" cy="18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55432</xdr:rowOff>
    </xdr:from>
    <xdr:ext cx="534377" cy="259045"/>
    <xdr:sp macro="" textlink="">
      <xdr:nvSpPr>
        <xdr:cNvPr id="130" name="テキスト ボックス 129"/>
        <xdr:cNvSpPr txBox="1"/>
      </xdr:nvSpPr>
      <xdr:spPr>
        <a:xfrm>
          <a:off x="1752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154202</xdr:rowOff>
    </xdr:from>
    <xdr:ext cx="599010" cy="259045"/>
    <xdr:sp macro="" textlink="">
      <xdr:nvSpPr>
        <xdr:cNvPr id="132" name="テキスト ボックス 131"/>
        <xdr:cNvSpPr txBox="1"/>
      </xdr:nvSpPr>
      <xdr:spPr>
        <a:xfrm>
          <a:off x="830795"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147879</xdr:rowOff>
    </xdr:from>
    <xdr:to>
      <xdr:col>24</xdr:col>
      <xdr:colOff>114300</xdr:colOff>
      <xdr:row>57</xdr:row>
      <xdr:rowOff>78029</xdr:rowOff>
    </xdr:to>
    <xdr:sp macro="" textlink="">
      <xdr:nvSpPr>
        <xdr:cNvPr id="138" name="楕円 137"/>
        <xdr:cNvSpPr/>
      </xdr:nvSpPr>
      <xdr:spPr>
        <a:xfrm>
          <a:off x="4584700" y="97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126306</xdr:rowOff>
    </xdr:from>
    <xdr:ext cx="534377" cy="259045"/>
    <xdr:sp macro="" textlink="">
      <xdr:nvSpPr>
        <xdr:cNvPr id="139" name="総務費該当値テキスト"/>
        <xdr:cNvSpPr txBox="1"/>
      </xdr:nvSpPr>
      <xdr:spPr>
        <a:xfrm>
          <a:off x="4686300" y="972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157998</xdr:rowOff>
    </xdr:from>
    <xdr:to>
      <xdr:col>20</xdr:col>
      <xdr:colOff>38100</xdr:colOff>
      <xdr:row>57</xdr:row>
      <xdr:rowOff>88148</xdr:rowOff>
    </xdr:to>
    <xdr:sp macro="" textlink="">
      <xdr:nvSpPr>
        <xdr:cNvPr id="140" name="楕円 139"/>
        <xdr:cNvSpPr/>
      </xdr:nvSpPr>
      <xdr:spPr>
        <a:xfrm>
          <a:off x="3746500" y="97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79275</xdr:rowOff>
    </xdr:from>
    <xdr:ext cx="534377" cy="259045"/>
    <xdr:sp macro="" textlink="">
      <xdr:nvSpPr>
        <xdr:cNvPr id="141" name="テキスト ボックス 140"/>
        <xdr:cNvSpPr txBox="1"/>
      </xdr:nvSpPr>
      <xdr:spPr>
        <a:xfrm>
          <a:off x="3530111" y="985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100239</xdr:rowOff>
    </xdr:from>
    <xdr:to>
      <xdr:col>15</xdr:col>
      <xdr:colOff>101600</xdr:colOff>
      <xdr:row>56</xdr:row>
      <xdr:rowOff>30389</xdr:rowOff>
    </xdr:to>
    <xdr:sp macro="" textlink="">
      <xdr:nvSpPr>
        <xdr:cNvPr id="142" name="楕円 141"/>
        <xdr:cNvSpPr/>
      </xdr:nvSpPr>
      <xdr:spPr>
        <a:xfrm>
          <a:off x="2857500" y="95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46916</xdr:rowOff>
    </xdr:from>
    <xdr:ext cx="599010" cy="259045"/>
    <xdr:sp macro="" textlink="">
      <xdr:nvSpPr>
        <xdr:cNvPr id="143" name="テキスト ボックス 142"/>
        <xdr:cNvSpPr txBox="1"/>
      </xdr:nvSpPr>
      <xdr:spPr>
        <a:xfrm>
          <a:off x="2608795" y="930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93304</xdr:rowOff>
    </xdr:from>
    <xdr:to>
      <xdr:col>10</xdr:col>
      <xdr:colOff>165100</xdr:colOff>
      <xdr:row>56</xdr:row>
      <xdr:rowOff>23454</xdr:rowOff>
    </xdr:to>
    <xdr:sp macro="" textlink="">
      <xdr:nvSpPr>
        <xdr:cNvPr id="144" name="楕円 143"/>
        <xdr:cNvSpPr/>
      </xdr:nvSpPr>
      <xdr:spPr>
        <a:xfrm>
          <a:off x="1968500" y="95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39981</xdr:rowOff>
    </xdr:from>
    <xdr:ext cx="599010" cy="259045"/>
    <xdr:sp macro="" textlink="">
      <xdr:nvSpPr>
        <xdr:cNvPr id="145" name="テキスト ボックス 144"/>
        <xdr:cNvSpPr txBox="1"/>
      </xdr:nvSpPr>
      <xdr:spPr>
        <a:xfrm>
          <a:off x="1719795" y="929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79733</xdr:rowOff>
    </xdr:from>
    <xdr:to>
      <xdr:col>6</xdr:col>
      <xdr:colOff>38100</xdr:colOff>
      <xdr:row>55</xdr:row>
      <xdr:rowOff>9883</xdr:rowOff>
    </xdr:to>
    <xdr:sp macro="" textlink="">
      <xdr:nvSpPr>
        <xdr:cNvPr id="146" name="楕円 145"/>
        <xdr:cNvSpPr/>
      </xdr:nvSpPr>
      <xdr:spPr>
        <a:xfrm>
          <a:off x="1079500" y="93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26410</xdr:rowOff>
    </xdr:from>
    <xdr:ext cx="599010" cy="259045"/>
    <xdr:sp macro="" textlink="">
      <xdr:nvSpPr>
        <xdr:cNvPr id="147" name="テキスト ボックス 146"/>
        <xdr:cNvSpPr txBox="1"/>
      </xdr:nvSpPr>
      <xdr:spPr>
        <a:xfrm>
          <a:off x="830795" y="911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41968</xdr:rowOff>
    </xdr:from>
    <xdr:to>
      <xdr:col>24</xdr:col>
      <xdr:colOff>63500</xdr:colOff>
      <xdr:row>74</xdr:row>
      <xdr:rowOff>89038</xdr:rowOff>
    </xdr:to>
    <xdr:cxnSp macro="">
      <xdr:nvCxnSpPr>
        <xdr:cNvPr id="179" name="直線コネクタ 178"/>
        <xdr:cNvCxnSpPr/>
      </xdr:nvCxnSpPr>
      <xdr:spPr>
        <a:xfrm flipV="1">
          <a:off x="3797300" y="12729268"/>
          <a:ext cx="838200" cy="4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41398</xdr:rowOff>
    </xdr:from>
    <xdr:ext cx="599010" cy="259045"/>
    <xdr:sp macro="" textlink="">
      <xdr:nvSpPr>
        <xdr:cNvPr id="180" name="民生費平均値テキスト"/>
        <xdr:cNvSpPr txBox="1"/>
      </xdr:nvSpPr>
      <xdr:spPr>
        <a:xfrm>
          <a:off x="4686300" y="1272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89038</xdr:rowOff>
    </xdr:from>
    <xdr:to>
      <xdr:col>19</xdr:col>
      <xdr:colOff>177800</xdr:colOff>
      <xdr:row>75</xdr:row>
      <xdr:rowOff>26576</xdr:rowOff>
    </xdr:to>
    <xdr:cxnSp macro="">
      <xdr:nvCxnSpPr>
        <xdr:cNvPr id="182" name="直線コネクタ 181"/>
        <xdr:cNvCxnSpPr/>
      </xdr:nvCxnSpPr>
      <xdr:spPr>
        <a:xfrm flipV="1">
          <a:off x="2908300" y="12776338"/>
          <a:ext cx="889000" cy="10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163220</xdr:rowOff>
    </xdr:from>
    <xdr:ext cx="599010" cy="259045"/>
    <xdr:sp macro="" textlink="">
      <xdr:nvSpPr>
        <xdr:cNvPr id="184" name="テキスト ボックス 183"/>
        <xdr:cNvSpPr txBox="1"/>
      </xdr:nvSpPr>
      <xdr:spPr>
        <a:xfrm>
          <a:off x="3497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8636</xdr:rowOff>
    </xdr:from>
    <xdr:to>
      <xdr:col>15</xdr:col>
      <xdr:colOff>50800</xdr:colOff>
      <xdr:row>75</xdr:row>
      <xdr:rowOff>26576</xdr:rowOff>
    </xdr:to>
    <xdr:cxnSp macro="">
      <xdr:nvCxnSpPr>
        <xdr:cNvPr id="185" name="直線コネクタ 184"/>
        <xdr:cNvCxnSpPr/>
      </xdr:nvCxnSpPr>
      <xdr:spPr>
        <a:xfrm>
          <a:off x="2019300" y="12867386"/>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8636</xdr:rowOff>
    </xdr:from>
    <xdr:to>
      <xdr:col>10</xdr:col>
      <xdr:colOff>114300</xdr:colOff>
      <xdr:row>76</xdr:row>
      <xdr:rowOff>51885</xdr:rowOff>
    </xdr:to>
    <xdr:cxnSp macro="">
      <xdr:nvCxnSpPr>
        <xdr:cNvPr id="188" name="直線コネクタ 187"/>
        <xdr:cNvCxnSpPr/>
      </xdr:nvCxnSpPr>
      <xdr:spPr>
        <a:xfrm flipV="1">
          <a:off x="1130300" y="12867386"/>
          <a:ext cx="889000" cy="2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103098</xdr:rowOff>
    </xdr:from>
    <xdr:ext cx="599010" cy="259045"/>
    <xdr:sp macro="" textlink="">
      <xdr:nvSpPr>
        <xdr:cNvPr id="190" name="テキスト ボックス 189"/>
        <xdr:cNvSpPr txBox="1"/>
      </xdr:nvSpPr>
      <xdr:spPr>
        <a:xfrm>
          <a:off x="1719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162618</xdr:rowOff>
    </xdr:from>
    <xdr:to>
      <xdr:col>24</xdr:col>
      <xdr:colOff>114300</xdr:colOff>
      <xdr:row>74</xdr:row>
      <xdr:rowOff>92768</xdr:rowOff>
    </xdr:to>
    <xdr:sp macro="" textlink="">
      <xdr:nvSpPr>
        <xdr:cNvPr id="198" name="楕円 197"/>
        <xdr:cNvSpPr/>
      </xdr:nvSpPr>
      <xdr:spPr>
        <a:xfrm>
          <a:off x="4584700" y="126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14045</xdr:rowOff>
    </xdr:from>
    <xdr:ext cx="599010" cy="259045"/>
    <xdr:sp macro="" textlink="">
      <xdr:nvSpPr>
        <xdr:cNvPr id="199" name="民生費該当値テキスト"/>
        <xdr:cNvSpPr txBox="1"/>
      </xdr:nvSpPr>
      <xdr:spPr>
        <a:xfrm>
          <a:off x="4686300" y="1252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38238</xdr:rowOff>
    </xdr:from>
    <xdr:to>
      <xdr:col>20</xdr:col>
      <xdr:colOff>38100</xdr:colOff>
      <xdr:row>74</xdr:row>
      <xdr:rowOff>139838</xdr:rowOff>
    </xdr:to>
    <xdr:sp macro="" textlink="">
      <xdr:nvSpPr>
        <xdr:cNvPr id="200" name="楕円 199"/>
        <xdr:cNvSpPr/>
      </xdr:nvSpPr>
      <xdr:spPr>
        <a:xfrm>
          <a:off x="3746500" y="127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156365</xdr:rowOff>
    </xdr:from>
    <xdr:ext cx="599010" cy="259045"/>
    <xdr:sp macro="" textlink="">
      <xdr:nvSpPr>
        <xdr:cNvPr id="201" name="テキスト ボックス 200"/>
        <xdr:cNvSpPr txBox="1"/>
      </xdr:nvSpPr>
      <xdr:spPr>
        <a:xfrm>
          <a:off x="3497795" y="1250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147226</xdr:rowOff>
    </xdr:from>
    <xdr:to>
      <xdr:col>15</xdr:col>
      <xdr:colOff>101600</xdr:colOff>
      <xdr:row>75</xdr:row>
      <xdr:rowOff>77376</xdr:rowOff>
    </xdr:to>
    <xdr:sp macro="" textlink="">
      <xdr:nvSpPr>
        <xdr:cNvPr id="202" name="楕円 201"/>
        <xdr:cNvSpPr/>
      </xdr:nvSpPr>
      <xdr:spPr>
        <a:xfrm>
          <a:off x="2857500" y="128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68503</xdr:rowOff>
    </xdr:from>
    <xdr:ext cx="599010" cy="259045"/>
    <xdr:sp macro="" textlink="">
      <xdr:nvSpPr>
        <xdr:cNvPr id="203" name="テキスト ボックス 202"/>
        <xdr:cNvSpPr txBox="1"/>
      </xdr:nvSpPr>
      <xdr:spPr>
        <a:xfrm>
          <a:off x="2608795" y="129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129286</xdr:rowOff>
    </xdr:from>
    <xdr:to>
      <xdr:col>10</xdr:col>
      <xdr:colOff>165100</xdr:colOff>
      <xdr:row>75</xdr:row>
      <xdr:rowOff>59436</xdr:rowOff>
    </xdr:to>
    <xdr:sp macro="" textlink="">
      <xdr:nvSpPr>
        <xdr:cNvPr id="204" name="楕円 203"/>
        <xdr:cNvSpPr/>
      </xdr:nvSpPr>
      <xdr:spPr>
        <a:xfrm>
          <a:off x="1968500" y="128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75963</xdr:rowOff>
    </xdr:from>
    <xdr:ext cx="599010" cy="259045"/>
    <xdr:sp macro="" textlink="">
      <xdr:nvSpPr>
        <xdr:cNvPr id="205" name="テキスト ボックス 204"/>
        <xdr:cNvSpPr txBox="1"/>
      </xdr:nvSpPr>
      <xdr:spPr>
        <a:xfrm>
          <a:off x="1719795" y="1259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1085</xdr:rowOff>
    </xdr:from>
    <xdr:to>
      <xdr:col>6</xdr:col>
      <xdr:colOff>38100</xdr:colOff>
      <xdr:row>76</xdr:row>
      <xdr:rowOff>102685</xdr:rowOff>
    </xdr:to>
    <xdr:sp macro="" textlink="">
      <xdr:nvSpPr>
        <xdr:cNvPr id="206" name="楕円 205"/>
        <xdr:cNvSpPr/>
      </xdr:nvSpPr>
      <xdr:spPr>
        <a:xfrm>
          <a:off x="1079500" y="13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93812</xdr:rowOff>
    </xdr:from>
    <xdr:ext cx="599010" cy="259045"/>
    <xdr:sp macro="" textlink="">
      <xdr:nvSpPr>
        <xdr:cNvPr id="207" name="テキスト ボックス 206"/>
        <xdr:cNvSpPr txBox="1"/>
      </xdr:nvSpPr>
      <xdr:spPr>
        <a:xfrm>
          <a:off x="830795" y="1312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24270</xdr:rowOff>
    </xdr:from>
    <xdr:to>
      <xdr:col>24</xdr:col>
      <xdr:colOff>63500</xdr:colOff>
      <xdr:row>99</xdr:row>
      <xdr:rowOff>70917</xdr:rowOff>
    </xdr:to>
    <xdr:cxnSp macro="">
      <xdr:nvCxnSpPr>
        <xdr:cNvPr id="237" name="直線コネクタ 236"/>
        <xdr:cNvCxnSpPr/>
      </xdr:nvCxnSpPr>
      <xdr:spPr>
        <a:xfrm>
          <a:off x="3797300" y="16997820"/>
          <a:ext cx="838200" cy="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24270</xdr:rowOff>
    </xdr:from>
    <xdr:to>
      <xdr:col>19</xdr:col>
      <xdr:colOff>177800</xdr:colOff>
      <xdr:row>99</xdr:row>
      <xdr:rowOff>65660</xdr:rowOff>
    </xdr:to>
    <xdr:cxnSp macro="">
      <xdr:nvCxnSpPr>
        <xdr:cNvPr id="240" name="直線コネクタ 239"/>
        <xdr:cNvCxnSpPr/>
      </xdr:nvCxnSpPr>
      <xdr:spPr>
        <a:xfrm flipV="1">
          <a:off x="2908300" y="16997820"/>
          <a:ext cx="889000" cy="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32195</xdr:rowOff>
    </xdr:from>
    <xdr:to>
      <xdr:col>15</xdr:col>
      <xdr:colOff>50800</xdr:colOff>
      <xdr:row>99</xdr:row>
      <xdr:rowOff>65660</xdr:rowOff>
    </xdr:to>
    <xdr:cxnSp macro="">
      <xdr:nvCxnSpPr>
        <xdr:cNvPr id="243" name="直線コネクタ 242"/>
        <xdr:cNvCxnSpPr/>
      </xdr:nvCxnSpPr>
      <xdr:spPr>
        <a:xfrm>
          <a:off x="2019300" y="17005745"/>
          <a:ext cx="889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21920</xdr:rowOff>
    </xdr:from>
    <xdr:to>
      <xdr:col>10</xdr:col>
      <xdr:colOff>114300</xdr:colOff>
      <xdr:row>99</xdr:row>
      <xdr:rowOff>32195</xdr:rowOff>
    </xdr:to>
    <xdr:cxnSp macro="">
      <xdr:nvCxnSpPr>
        <xdr:cNvPr id="246" name="直線コネクタ 245"/>
        <xdr:cNvCxnSpPr/>
      </xdr:nvCxnSpPr>
      <xdr:spPr>
        <a:xfrm>
          <a:off x="1130300" y="16995470"/>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7180</xdr:rowOff>
    </xdr:from>
    <xdr:ext cx="534377" cy="259045"/>
    <xdr:sp macro="" textlink="">
      <xdr:nvSpPr>
        <xdr:cNvPr id="248" name="テキスト ボックス 247"/>
        <xdr:cNvSpPr txBox="1"/>
      </xdr:nvSpPr>
      <xdr:spPr>
        <a:xfrm>
          <a:off x="1752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20117</xdr:rowOff>
    </xdr:from>
    <xdr:to>
      <xdr:col>24</xdr:col>
      <xdr:colOff>114300</xdr:colOff>
      <xdr:row>99</xdr:row>
      <xdr:rowOff>121717</xdr:rowOff>
    </xdr:to>
    <xdr:sp macro="" textlink="">
      <xdr:nvSpPr>
        <xdr:cNvPr id="256" name="楕円 255"/>
        <xdr:cNvSpPr/>
      </xdr:nvSpPr>
      <xdr:spPr>
        <a:xfrm>
          <a:off x="4584700" y="169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106494</xdr:rowOff>
    </xdr:from>
    <xdr:ext cx="534377" cy="259045"/>
    <xdr:sp macro="" textlink="">
      <xdr:nvSpPr>
        <xdr:cNvPr id="257" name="衛生費該当値テキスト"/>
        <xdr:cNvSpPr txBox="1"/>
      </xdr:nvSpPr>
      <xdr:spPr>
        <a:xfrm>
          <a:off x="4686300" y="169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144920</xdr:rowOff>
    </xdr:from>
    <xdr:to>
      <xdr:col>20</xdr:col>
      <xdr:colOff>38100</xdr:colOff>
      <xdr:row>99</xdr:row>
      <xdr:rowOff>75070</xdr:rowOff>
    </xdr:to>
    <xdr:sp macro="" textlink="">
      <xdr:nvSpPr>
        <xdr:cNvPr id="258" name="楕円 257"/>
        <xdr:cNvSpPr/>
      </xdr:nvSpPr>
      <xdr:spPr>
        <a:xfrm>
          <a:off x="3746500" y="169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66197</xdr:rowOff>
    </xdr:from>
    <xdr:ext cx="534377" cy="259045"/>
    <xdr:sp macro="" textlink="">
      <xdr:nvSpPr>
        <xdr:cNvPr id="259" name="テキスト ボックス 258"/>
        <xdr:cNvSpPr txBox="1"/>
      </xdr:nvSpPr>
      <xdr:spPr>
        <a:xfrm>
          <a:off x="3530111" y="170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14860</xdr:rowOff>
    </xdr:from>
    <xdr:to>
      <xdr:col>15</xdr:col>
      <xdr:colOff>101600</xdr:colOff>
      <xdr:row>99</xdr:row>
      <xdr:rowOff>116460</xdr:rowOff>
    </xdr:to>
    <xdr:sp macro="" textlink="">
      <xdr:nvSpPr>
        <xdr:cNvPr id="260" name="楕円 259"/>
        <xdr:cNvSpPr/>
      </xdr:nvSpPr>
      <xdr:spPr>
        <a:xfrm>
          <a:off x="2857500" y="169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107587</xdr:rowOff>
    </xdr:from>
    <xdr:ext cx="534377" cy="259045"/>
    <xdr:sp macro="" textlink="">
      <xdr:nvSpPr>
        <xdr:cNvPr id="261" name="テキスト ボックス 260"/>
        <xdr:cNvSpPr txBox="1"/>
      </xdr:nvSpPr>
      <xdr:spPr>
        <a:xfrm>
          <a:off x="2641111" y="170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152845</xdr:rowOff>
    </xdr:from>
    <xdr:to>
      <xdr:col>10</xdr:col>
      <xdr:colOff>165100</xdr:colOff>
      <xdr:row>99</xdr:row>
      <xdr:rowOff>82995</xdr:rowOff>
    </xdr:to>
    <xdr:sp macro="" textlink="">
      <xdr:nvSpPr>
        <xdr:cNvPr id="262" name="楕円 261"/>
        <xdr:cNvSpPr/>
      </xdr:nvSpPr>
      <xdr:spPr>
        <a:xfrm>
          <a:off x="1968500" y="169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74122</xdr:rowOff>
    </xdr:from>
    <xdr:ext cx="534377" cy="259045"/>
    <xdr:sp macro="" textlink="">
      <xdr:nvSpPr>
        <xdr:cNvPr id="263" name="テキスト ボックス 262"/>
        <xdr:cNvSpPr txBox="1"/>
      </xdr:nvSpPr>
      <xdr:spPr>
        <a:xfrm>
          <a:off x="1752111" y="1704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142570</xdr:rowOff>
    </xdr:from>
    <xdr:to>
      <xdr:col>6</xdr:col>
      <xdr:colOff>38100</xdr:colOff>
      <xdr:row>99</xdr:row>
      <xdr:rowOff>72720</xdr:rowOff>
    </xdr:to>
    <xdr:sp macro="" textlink="">
      <xdr:nvSpPr>
        <xdr:cNvPr id="264" name="楕円 263"/>
        <xdr:cNvSpPr/>
      </xdr:nvSpPr>
      <xdr:spPr>
        <a:xfrm>
          <a:off x="1079500" y="169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63847</xdr:rowOff>
    </xdr:from>
    <xdr:ext cx="534377" cy="259045"/>
    <xdr:sp macro="" textlink="">
      <xdr:nvSpPr>
        <xdr:cNvPr id="265" name="テキスト ボックス 264"/>
        <xdr:cNvSpPr txBox="1"/>
      </xdr:nvSpPr>
      <xdr:spPr>
        <a:xfrm>
          <a:off x="863111" y="1703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86795</xdr:rowOff>
    </xdr:from>
    <xdr:to>
      <xdr:col>54</xdr:col>
      <xdr:colOff>189865</xdr:colOff>
      <xdr:row>39</xdr:row>
      <xdr:rowOff>98878</xdr:rowOff>
    </xdr:to>
    <xdr:cxnSp macro="">
      <xdr:nvCxnSpPr>
        <xdr:cNvPr id="291" name="直線コネクタ 290"/>
        <xdr:cNvCxnSpPr/>
      </xdr:nvCxnSpPr>
      <xdr:spPr>
        <a:xfrm flipV="1">
          <a:off x="10475595" y="5401745"/>
          <a:ext cx="1270" cy="138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33472</xdr:rowOff>
    </xdr:from>
    <xdr:ext cx="469744" cy="259045"/>
    <xdr:sp macro="" textlink="">
      <xdr:nvSpPr>
        <xdr:cNvPr id="294" name="労働費最大値テキスト"/>
        <xdr:cNvSpPr txBox="1"/>
      </xdr:nvSpPr>
      <xdr:spPr>
        <a:xfrm>
          <a:off x="10528300" y="517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86795</xdr:rowOff>
    </xdr:from>
    <xdr:to>
      <xdr:col>55</xdr:col>
      <xdr:colOff>88900</xdr:colOff>
      <xdr:row>31</xdr:row>
      <xdr:rowOff>86795</xdr:rowOff>
    </xdr:to>
    <xdr:cxnSp macro="">
      <xdr:nvCxnSpPr>
        <xdr:cNvPr id="295" name="直線コネクタ 294"/>
        <xdr:cNvCxnSpPr/>
      </xdr:nvCxnSpPr>
      <xdr:spPr>
        <a:xfrm>
          <a:off x="10388600" y="540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82550</xdr:rowOff>
    </xdr:from>
    <xdr:to>
      <xdr:col>55</xdr:col>
      <xdr:colOff>0</xdr:colOff>
      <xdr:row>34</xdr:row>
      <xdr:rowOff>99532</xdr:rowOff>
    </xdr:to>
    <xdr:cxnSp macro="">
      <xdr:nvCxnSpPr>
        <xdr:cNvPr id="296" name="直線コネクタ 295"/>
        <xdr:cNvCxnSpPr/>
      </xdr:nvCxnSpPr>
      <xdr:spPr>
        <a:xfrm>
          <a:off x="9639300" y="5911850"/>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92800</xdr:rowOff>
    </xdr:from>
    <xdr:ext cx="378565" cy="259045"/>
    <xdr:sp macro="" textlink="">
      <xdr:nvSpPr>
        <xdr:cNvPr id="297" name="労働費平均値テキスト"/>
        <xdr:cNvSpPr txBox="1"/>
      </xdr:nvSpPr>
      <xdr:spPr>
        <a:xfrm>
          <a:off x="10528300" y="66079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114373</xdr:rowOff>
    </xdr:from>
    <xdr:to>
      <xdr:col>55</xdr:col>
      <xdr:colOff>50800</xdr:colOff>
      <xdr:row>39</xdr:row>
      <xdr:rowOff>44523</xdr:rowOff>
    </xdr:to>
    <xdr:sp macro="" textlink="">
      <xdr:nvSpPr>
        <xdr:cNvPr id="298" name="フローチャート: 判断 297"/>
        <xdr:cNvSpPr/>
      </xdr:nvSpPr>
      <xdr:spPr>
        <a:xfrm>
          <a:off x="10426700" y="662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109655</xdr:rowOff>
    </xdr:from>
    <xdr:to>
      <xdr:col>50</xdr:col>
      <xdr:colOff>114300</xdr:colOff>
      <xdr:row>34</xdr:row>
      <xdr:rowOff>82550</xdr:rowOff>
    </xdr:to>
    <xdr:cxnSp macro="">
      <xdr:nvCxnSpPr>
        <xdr:cNvPr id="299" name="直線コネクタ 298"/>
        <xdr:cNvCxnSpPr/>
      </xdr:nvCxnSpPr>
      <xdr:spPr>
        <a:xfrm>
          <a:off x="8750300" y="5767505"/>
          <a:ext cx="889000" cy="14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20647</xdr:rowOff>
    </xdr:from>
    <xdr:to>
      <xdr:col>50</xdr:col>
      <xdr:colOff>165100</xdr:colOff>
      <xdr:row>38</xdr:row>
      <xdr:rowOff>122247</xdr:rowOff>
    </xdr:to>
    <xdr:sp macro="" textlink="">
      <xdr:nvSpPr>
        <xdr:cNvPr id="300" name="フローチャート: 判断 299"/>
        <xdr:cNvSpPr/>
      </xdr:nvSpPr>
      <xdr:spPr>
        <a:xfrm>
          <a:off x="9588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113374</xdr:rowOff>
    </xdr:from>
    <xdr:ext cx="378565" cy="259045"/>
    <xdr:sp macro="" textlink="">
      <xdr:nvSpPr>
        <xdr:cNvPr id="301" name="テキスト ボックス 300"/>
        <xdr:cNvSpPr txBox="1"/>
      </xdr:nvSpPr>
      <xdr:spPr>
        <a:xfrm>
          <a:off x="9450017" y="6628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105410</xdr:rowOff>
    </xdr:from>
    <xdr:to>
      <xdr:col>45</xdr:col>
      <xdr:colOff>177800</xdr:colOff>
      <xdr:row>33</xdr:row>
      <xdr:rowOff>109655</xdr:rowOff>
    </xdr:to>
    <xdr:cxnSp macro="">
      <xdr:nvCxnSpPr>
        <xdr:cNvPr id="302" name="直線コネクタ 301"/>
        <xdr:cNvCxnSpPr/>
      </xdr:nvCxnSpPr>
      <xdr:spPr>
        <a:xfrm>
          <a:off x="7861300" y="5591810"/>
          <a:ext cx="889000" cy="17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128742</xdr:rowOff>
    </xdr:from>
    <xdr:to>
      <xdr:col>46</xdr:col>
      <xdr:colOff>38100</xdr:colOff>
      <xdr:row>38</xdr:row>
      <xdr:rowOff>58892</xdr:rowOff>
    </xdr:to>
    <xdr:sp macro="" textlink="">
      <xdr:nvSpPr>
        <xdr:cNvPr id="303" name="フローチャート: 判断 302"/>
        <xdr:cNvSpPr/>
      </xdr:nvSpPr>
      <xdr:spPr>
        <a:xfrm>
          <a:off x="8699500" y="647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50019</xdr:rowOff>
    </xdr:from>
    <xdr:ext cx="378565" cy="259045"/>
    <xdr:sp macro="" textlink="">
      <xdr:nvSpPr>
        <xdr:cNvPr id="304" name="テキスト ボックス 303"/>
        <xdr:cNvSpPr txBox="1"/>
      </xdr:nvSpPr>
      <xdr:spPr>
        <a:xfrm>
          <a:off x="8561017" y="6565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110635</xdr:rowOff>
    </xdr:from>
    <xdr:to>
      <xdr:col>41</xdr:col>
      <xdr:colOff>50800</xdr:colOff>
      <xdr:row>32</xdr:row>
      <xdr:rowOff>105410</xdr:rowOff>
    </xdr:to>
    <xdr:cxnSp macro="">
      <xdr:nvCxnSpPr>
        <xdr:cNvPr id="305" name="直線コネクタ 304"/>
        <xdr:cNvCxnSpPr/>
      </xdr:nvCxnSpPr>
      <xdr:spPr>
        <a:xfrm>
          <a:off x="6972300" y="5254135"/>
          <a:ext cx="889000" cy="33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117965</xdr:rowOff>
    </xdr:from>
    <xdr:to>
      <xdr:col>41</xdr:col>
      <xdr:colOff>101600</xdr:colOff>
      <xdr:row>37</xdr:row>
      <xdr:rowOff>48115</xdr:rowOff>
    </xdr:to>
    <xdr:sp macro="" textlink="">
      <xdr:nvSpPr>
        <xdr:cNvPr id="306" name="フローチャート: 判断 305"/>
        <xdr:cNvSpPr/>
      </xdr:nvSpPr>
      <xdr:spPr>
        <a:xfrm>
          <a:off x="7810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39242</xdr:rowOff>
    </xdr:from>
    <xdr:ext cx="469744" cy="259045"/>
    <xdr:sp macro="" textlink="">
      <xdr:nvSpPr>
        <xdr:cNvPr id="307" name="テキスト ボックス 306"/>
        <xdr:cNvSpPr txBox="1"/>
      </xdr:nvSpPr>
      <xdr:spPr>
        <a:xfrm>
          <a:off x="7626428" y="638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112087</xdr:rowOff>
    </xdr:from>
    <xdr:to>
      <xdr:col>36</xdr:col>
      <xdr:colOff>165100</xdr:colOff>
      <xdr:row>36</xdr:row>
      <xdr:rowOff>42237</xdr:rowOff>
    </xdr:to>
    <xdr:sp macro="" textlink="">
      <xdr:nvSpPr>
        <xdr:cNvPr id="308" name="フローチャート: 判断 307"/>
        <xdr:cNvSpPr/>
      </xdr:nvSpPr>
      <xdr:spPr>
        <a:xfrm>
          <a:off x="6921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33364</xdr:rowOff>
    </xdr:from>
    <xdr:ext cx="469744" cy="259045"/>
    <xdr:sp macro="" textlink="">
      <xdr:nvSpPr>
        <xdr:cNvPr id="309" name="テキスト ボックス 308"/>
        <xdr:cNvSpPr txBox="1"/>
      </xdr:nvSpPr>
      <xdr:spPr>
        <a:xfrm>
          <a:off x="6737428" y="62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48732</xdr:rowOff>
    </xdr:from>
    <xdr:to>
      <xdr:col>55</xdr:col>
      <xdr:colOff>50800</xdr:colOff>
      <xdr:row>34</xdr:row>
      <xdr:rowOff>150332</xdr:rowOff>
    </xdr:to>
    <xdr:sp macro="" textlink="">
      <xdr:nvSpPr>
        <xdr:cNvPr id="315" name="楕円 314"/>
        <xdr:cNvSpPr/>
      </xdr:nvSpPr>
      <xdr:spPr>
        <a:xfrm>
          <a:off x="10426700" y="58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71609</xdr:rowOff>
    </xdr:from>
    <xdr:ext cx="469744" cy="259045"/>
    <xdr:sp macro="" textlink="">
      <xdr:nvSpPr>
        <xdr:cNvPr id="316" name="労働費該当値テキスト"/>
        <xdr:cNvSpPr txBox="1"/>
      </xdr:nvSpPr>
      <xdr:spPr>
        <a:xfrm>
          <a:off x="10528300" y="572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31750</xdr:rowOff>
    </xdr:from>
    <xdr:to>
      <xdr:col>50</xdr:col>
      <xdr:colOff>165100</xdr:colOff>
      <xdr:row>34</xdr:row>
      <xdr:rowOff>133350</xdr:rowOff>
    </xdr:to>
    <xdr:sp macro="" textlink="">
      <xdr:nvSpPr>
        <xdr:cNvPr id="317" name="楕円 316"/>
        <xdr:cNvSpPr/>
      </xdr:nvSpPr>
      <xdr:spPr>
        <a:xfrm>
          <a:off x="9588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149877</xdr:rowOff>
    </xdr:from>
    <xdr:ext cx="469744" cy="259045"/>
    <xdr:sp macro="" textlink="">
      <xdr:nvSpPr>
        <xdr:cNvPr id="318" name="テキスト ボックス 317"/>
        <xdr:cNvSpPr txBox="1"/>
      </xdr:nvSpPr>
      <xdr:spPr>
        <a:xfrm>
          <a:off x="9404428"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58855</xdr:rowOff>
    </xdr:from>
    <xdr:to>
      <xdr:col>46</xdr:col>
      <xdr:colOff>38100</xdr:colOff>
      <xdr:row>33</xdr:row>
      <xdr:rowOff>160455</xdr:rowOff>
    </xdr:to>
    <xdr:sp macro="" textlink="">
      <xdr:nvSpPr>
        <xdr:cNvPr id="319" name="楕円 318"/>
        <xdr:cNvSpPr/>
      </xdr:nvSpPr>
      <xdr:spPr>
        <a:xfrm>
          <a:off x="8699500" y="57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5532</xdr:rowOff>
    </xdr:from>
    <xdr:ext cx="469744" cy="259045"/>
    <xdr:sp macro="" textlink="">
      <xdr:nvSpPr>
        <xdr:cNvPr id="320" name="テキスト ボックス 319"/>
        <xdr:cNvSpPr txBox="1"/>
      </xdr:nvSpPr>
      <xdr:spPr>
        <a:xfrm>
          <a:off x="8515428" y="549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54610</xdr:rowOff>
    </xdr:from>
    <xdr:to>
      <xdr:col>41</xdr:col>
      <xdr:colOff>101600</xdr:colOff>
      <xdr:row>32</xdr:row>
      <xdr:rowOff>156210</xdr:rowOff>
    </xdr:to>
    <xdr:sp macro="" textlink="">
      <xdr:nvSpPr>
        <xdr:cNvPr id="321" name="楕円 320"/>
        <xdr:cNvSpPr/>
      </xdr:nvSpPr>
      <xdr:spPr>
        <a:xfrm>
          <a:off x="78105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1287</xdr:rowOff>
    </xdr:from>
    <xdr:ext cx="469744" cy="259045"/>
    <xdr:sp macro="" textlink="">
      <xdr:nvSpPr>
        <xdr:cNvPr id="322" name="テキスト ボックス 321"/>
        <xdr:cNvSpPr txBox="1"/>
      </xdr:nvSpPr>
      <xdr:spPr>
        <a:xfrm>
          <a:off x="7626428" y="53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59835</xdr:rowOff>
    </xdr:from>
    <xdr:to>
      <xdr:col>36</xdr:col>
      <xdr:colOff>165100</xdr:colOff>
      <xdr:row>30</xdr:row>
      <xdr:rowOff>161435</xdr:rowOff>
    </xdr:to>
    <xdr:sp macro="" textlink="">
      <xdr:nvSpPr>
        <xdr:cNvPr id="323" name="楕円 322"/>
        <xdr:cNvSpPr/>
      </xdr:nvSpPr>
      <xdr:spPr>
        <a:xfrm>
          <a:off x="6921500" y="52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6512</xdr:rowOff>
    </xdr:from>
    <xdr:ext cx="469744" cy="259045"/>
    <xdr:sp macro="" textlink="">
      <xdr:nvSpPr>
        <xdr:cNvPr id="324" name="テキスト ボックス 323"/>
        <xdr:cNvSpPr txBox="1"/>
      </xdr:nvSpPr>
      <xdr:spPr>
        <a:xfrm>
          <a:off x="6737428" y="497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8" name="直線コネクタ 347"/>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9"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50" name="直線コネクタ 349"/>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51"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2" name="直線コネクタ 351"/>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30250</xdr:rowOff>
    </xdr:from>
    <xdr:to>
      <xdr:col>55</xdr:col>
      <xdr:colOff>0</xdr:colOff>
      <xdr:row>58</xdr:row>
      <xdr:rowOff>61081</xdr:rowOff>
    </xdr:to>
    <xdr:cxnSp macro="">
      <xdr:nvCxnSpPr>
        <xdr:cNvPr id="353" name="直線コネクタ 352"/>
        <xdr:cNvCxnSpPr/>
      </xdr:nvCxnSpPr>
      <xdr:spPr>
        <a:xfrm>
          <a:off x="9639300" y="9974350"/>
          <a:ext cx="838200" cy="3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4"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5" name="フローチャート: 判断 354"/>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153751</xdr:rowOff>
    </xdr:from>
    <xdr:to>
      <xdr:col>50</xdr:col>
      <xdr:colOff>114300</xdr:colOff>
      <xdr:row>58</xdr:row>
      <xdr:rowOff>30250</xdr:rowOff>
    </xdr:to>
    <xdr:cxnSp macro="">
      <xdr:nvCxnSpPr>
        <xdr:cNvPr id="356" name="直線コネクタ 355"/>
        <xdr:cNvCxnSpPr/>
      </xdr:nvCxnSpPr>
      <xdr:spPr>
        <a:xfrm>
          <a:off x="8750300" y="9926401"/>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7" name="フローチャート: 判断 356"/>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8" name="テキスト ボックス 357"/>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153751</xdr:rowOff>
    </xdr:from>
    <xdr:to>
      <xdr:col>45</xdr:col>
      <xdr:colOff>177800</xdr:colOff>
      <xdr:row>58</xdr:row>
      <xdr:rowOff>46233</xdr:rowOff>
    </xdr:to>
    <xdr:cxnSp macro="">
      <xdr:nvCxnSpPr>
        <xdr:cNvPr id="359" name="直線コネクタ 358"/>
        <xdr:cNvCxnSpPr/>
      </xdr:nvCxnSpPr>
      <xdr:spPr>
        <a:xfrm flipV="1">
          <a:off x="7861300" y="9926401"/>
          <a:ext cx="8890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60" name="フローチャート: 判断 359"/>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61" name="テキスト ボックス 360"/>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10651</xdr:rowOff>
    </xdr:from>
    <xdr:to>
      <xdr:col>41</xdr:col>
      <xdr:colOff>50800</xdr:colOff>
      <xdr:row>58</xdr:row>
      <xdr:rowOff>46233</xdr:rowOff>
    </xdr:to>
    <xdr:cxnSp macro="">
      <xdr:nvCxnSpPr>
        <xdr:cNvPr id="362" name="直線コネクタ 361"/>
        <xdr:cNvCxnSpPr/>
      </xdr:nvCxnSpPr>
      <xdr:spPr>
        <a:xfrm>
          <a:off x="6972300" y="9954751"/>
          <a:ext cx="889000" cy="3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3" name="フローチャート: 判断 362"/>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4" name="テキスト ボックス 363"/>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5" name="フローチャート: 判断 364"/>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6" name="テキスト ボックス 365"/>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10281</xdr:rowOff>
    </xdr:from>
    <xdr:to>
      <xdr:col>55</xdr:col>
      <xdr:colOff>50800</xdr:colOff>
      <xdr:row>58</xdr:row>
      <xdr:rowOff>111881</xdr:rowOff>
    </xdr:to>
    <xdr:sp macro="" textlink="">
      <xdr:nvSpPr>
        <xdr:cNvPr id="372" name="楕円 371"/>
        <xdr:cNvSpPr/>
      </xdr:nvSpPr>
      <xdr:spPr>
        <a:xfrm>
          <a:off x="10426700" y="99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96658</xdr:rowOff>
    </xdr:from>
    <xdr:ext cx="534377" cy="259045"/>
    <xdr:sp macro="" textlink="">
      <xdr:nvSpPr>
        <xdr:cNvPr id="373" name="農林水産業費該当値テキスト"/>
        <xdr:cNvSpPr txBox="1"/>
      </xdr:nvSpPr>
      <xdr:spPr>
        <a:xfrm>
          <a:off x="10528300" y="986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150900</xdr:rowOff>
    </xdr:from>
    <xdr:to>
      <xdr:col>50</xdr:col>
      <xdr:colOff>165100</xdr:colOff>
      <xdr:row>58</xdr:row>
      <xdr:rowOff>81050</xdr:rowOff>
    </xdr:to>
    <xdr:sp macro="" textlink="">
      <xdr:nvSpPr>
        <xdr:cNvPr id="374" name="楕円 373"/>
        <xdr:cNvSpPr/>
      </xdr:nvSpPr>
      <xdr:spPr>
        <a:xfrm>
          <a:off x="9588500" y="99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72177</xdr:rowOff>
    </xdr:from>
    <xdr:ext cx="534377" cy="259045"/>
    <xdr:sp macro="" textlink="">
      <xdr:nvSpPr>
        <xdr:cNvPr id="375" name="テキスト ボックス 374"/>
        <xdr:cNvSpPr txBox="1"/>
      </xdr:nvSpPr>
      <xdr:spPr>
        <a:xfrm>
          <a:off x="9372111" y="1001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102951</xdr:rowOff>
    </xdr:from>
    <xdr:to>
      <xdr:col>46</xdr:col>
      <xdr:colOff>38100</xdr:colOff>
      <xdr:row>58</xdr:row>
      <xdr:rowOff>33101</xdr:rowOff>
    </xdr:to>
    <xdr:sp macro="" textlink="">
      <xdr:nvSpPr>
        <xdr:cNvPr id="376" name="楕円 375"/>
        <xdr:cNvSpPr/>
      </xdr:nvSpPr>
      <xdr:spPr>
        <a:xfrm>
          <a:off x="8699500" y="987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24228</xdr:rowOff>
    </xdr:from>
    <xdr:ext cx="534377" cy="259045"/>
    <xdr:sp macro="" textlink="">
      <xdr:nvSpPr>
        <xdr:cNvPr id="377" name="テキスト ボックス 376"/>
        <xdr:cNvSpPr txBox="1"/>
      </xdr:nvSpPr>
      <xdr:spPr>
        <a:xfrm>
          <a:off x="8483111" y="99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166883</xdr:rowOff>
    </xdr:from>
    <xdr:to>
      <xdr:col>41</xdr:col>
      <xdr:colOff>101600</xdr:colOff>
      <xdr:row>58</xdr:row>
      <xdr:rowOff>97033</xdr:rowOff>
    </xdr:to>
    <xdr:sp macro="" textlink="">
      <xdr:nvSpPr>
        <xdr:cNvPr id="378" name="楕円 377"/>
        <xdr:cNvSpPr/>
      </xdr:nvSpPr>
      <xdr:spPr>
        <a:xfrm>
          <a:off x="7810500" y="99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88160</xdr:rowOff>
    </xdr:from>
    <xdr:ext cx="534377" cy="259045"/>
    <xdr:sp macro="" textlink="">
      <xdr:nvSpPr>
        <xdr:cNvPr id="379" name="テキスト ボックス 378"/>
        <xdr:cNvSpPr txBox="1"/>
      </xdr:nvSpPr>
      <xdr:spPr>
        <a:xfrm>
          <a:off x="7594111" y="100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131301</xdr:rowOff>
    </xdr:from>
    <xdr:to>
      <xdr:col>36</xdr:col>
      <xdr:colOff>165100</xdr:colOff>
      <xdr:row>58</xdr:row>
      <xdr:rowOff>61451</xdr:rowOff>
    </xdr:to>
    <xdr:sp macro="" textlink="">
      <xdr:nvSpPr>
        <xdr:cNvPr id="380" name="楕円 379"/>
        <xdr:cNvSpPr/>
      </xdr:nvSpPr>
      <xdr:spPr>
        <a:xfrm>
          <a:off x="6921500" y="99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52578</xdr:rowOff>
    </xdr:from>
    <xdr:ext cx="534377" cy="259045"/>
    <xdr:sp macro="" textlink="">
      <xdr:nvSpPr>
        <xdr:cNvPr id="381" name="テキスト ボックス 380"/>
        <xdr:cNvSpPr txBox="1"/>
      </xdr:nvSpPr>
      <xdr:spPr>
        <a:xfrm>
          <a:off x="6705111" y="99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5" name="直線コネクタ 404"/>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6"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7" name="直線コネクタ 406"/>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8"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9" name="直線コネクタ 408"/>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21244</xdr:rowOff>
    </xdr:from>
    <xdr:to>
      <xdr:col>55</xdr:col>
      <xdr:colOff>0</xdr:colOff>
      <xdr:row>78</xdr:row>
      <xdr:rowOff>88188</xdr:rowOff>
    </xdr:to>
    <xdr:cxnSp macro="">
      <xdr:nvCxnSpPr>
        <xdr:cNvPr id="410" name="直線コネクタ 409"/>
        <xdr:cNvCxnSpPr/>
      </xdr:nvCxnSpPr>
      <xdr:spPr>
        <a:xfrm>
          <a:off x="9639300" y="13394344"/>
          <a:ext cx="838200" cy="6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28393</xdr:rowOff>
    </xdr:from>
    <xdr:ext cx="534377" cy="259045"/>
    <xdr:sp macro="" textlink="">
      <xdr:nvSpPr>
        <xdr:cNvPr id="411" name="商工費平均値テキスト"/>
        <xdr:cNvSpPr txBox="1"/>
      </xdr:nvSpPr>
      <xdr:spPr>
        <a:xfrm>
          <a:off x="10528300" y="13401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2" name="フローチャート: 判断 411"/>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21244</xdr:rowOff>
    </xdr:from>
    <xdr:to>
      <xdr:col>50</xdr:col>
      <xdr:colOff>114300</xdr:colOff>
      <xdr:row>78</xdr:row>
      <xdr:rowOff>63805</xdr:rowOff>
    </xdr:to>
    <xdr:cxnSp macro="">
      <xdr:nvCxnSpPr>
        <xdr:cNvPr id="413" name="直線コネクタ 412"/>
        <xdr:cNvCxnSpPr/>
      </xdr:nvCxnSpPr>
      <xdr:spPr>
        <a:xfrm flipV="1">
          <a:off x="8750300" y="13394344"/>
          <a:ext cx="889000" cy="4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4" name="フローチャート: 判断 413"/>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5" name="テキスト ボックス 414"/>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63805</xdr:rowOff>
    </xdr:from>
    <xdr:to>
      <xdr:col>45</xdr:col>
      <xdr:colOff>177800</xdr:colOff>
      <xdr:row>78</xdr:row>
      <xdr:rowOff>77437</xdr:rowOff>
    </xdr:to>
    <xdr:cxnSp macro="">
      <xdr:nvCxnSpPr>
        <xdr:cNvPr id="416" name="直線コネクタ 415"/>
        <xdr:cNvCxnSpPr/>
      </xdr:nvCxnSpPr>
      <xdr:spPr>
        <a:xfrm flipV="1">
          <a:off x="7861300" y="13436905"/>
          <a:ext cx="889000" cy="1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7" name="フローチャート: 判断 416"/>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8" name="テキスト ボックス 417"/>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77437</xdr:rowOff>
    </xdr:from>
    <xdr:to>
      <xdr:col>41</xdr:col>
      <xdr:colOff>50800</xdr:colOff>
      <xdr:row>78</xdr:row>
      <xdr:rowOff>127950</xdr:rowOff>
    </xdr:to>
    <xdr:cxnSp macro="">
      <xdr:nvCxnSpPr>
        <xdr:cNvPr id="419" name="直線コネクタ 418"/>
        <xdr:cNvCxnSpPr/>
      </xdr:nvCxnSpPr>
      <xdr:spPr>
        <a:xfrm flipV="1">
          <a:off x="6972300" y="13450537"/>
          <a:ext cx="889000" cy="5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20" name="フローチャート: 判断 419"/>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21" name="テキスト ボックス 420"/>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2" name="フローチャート: 判断 421"/>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3" name="テキスト ボックス 422"/>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37388</xdr:rowOff>
    </xdr:from>
    <xdr:to>
      <xdr:col>55</xdr:col>
      <xdr:colOff>50800</xdr:colOff>
      <xdr:row>78</xdr:row>
      <xdr:rowOff>138988</xdr:rowOff>
    </xdr:to>
    <xdr:sp macro="" textlink="">
      <xdr:nvSpPr>
        <xdr:cNvPr id="429" name="楕円 428"/>
        <xdr:cNvSpPr/>
      </xdr:nvSpPr>
      <xdr:spPr>
        <a:xfrm>
          <a:off x="10426700" y="134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168215</xdr:rowOff>
    </xdr:from>
    <xdr:ext cx="534377" cy="259045"/>
    <xdr:sp macro="" textlink="">
      <xdr:nvSpPr>
        <xdr:cNvPr id="430" name="商工費該当値テキスト"/>
        <xdr:cNvSpPr txBox="1"/>
      </xdr:nvSpPr>
      <xdr:spPr>
        <a:xfrm>
          <a:off x="10528300" y="131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141894</xdr:rowOff>
    </xdr:from>
    <xdr:to>
      <xdr:col>50</xdr:col>
      <xdr:colOff>165100</xdr:colOff>
      <xdr:row>78</xdr:row>
      <xdr:rowOff>72044</xdr:rowOff>
    </xdr:to>
    <xdr:sp macro="" textlink="">
      <xdr:nvSpPr>
        <xdr:cNvPr id="431" name="楕円 430"/>
        <xdr:cNvSpPr/>
      </xdr:nvSpPr>
      <xdr:spPr>
        <a:xfrm>
          <a:off x="9588500" y="133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88571</xdr:rowOff>
    </xdr:from>
    <xdr:ext cx="534377" cy="259045"/>
    <xdr:sp macro="" textlink="">
      <xdr:nvSpPr>
        <xdr:cNvPr id="432" name="テキスト ボックス 431"/>
        <xdr:cNvSpPr txBox="1"/>
      </xdr:nvSpPr>
      <xdr:spPr>
        <a:xfrm>
          <a:off x="9372111" y="131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13005</xdr:rowOff>
    </xdr:from>
    <xdr:to>
      <xdr:col>46</xdr:col>
      <xdr:colOff>38100</xdr:colOff>
      <xdr:row>78</xdr:row>
      <xdr:rowOff>114605</xdr:rowOff>
    </xdr:to>
    <xdr:sp macro="" textlink="">
      <xdr:nvSpPr>
        <xdr:cNvPr id="433" name="楕円 432"/>
        <xdr:cNvSpPr/>
      </xdr:nvSpPr>
      <xdr:spPr>
        <a:xfrm>
          <a:off x="8699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131132</xdr:rowOff>
    </xdr:from>
    <xdr:ext cx="534377" cy="259045"/>
    <xdr:sp macro="" textlink="">
      <xdr:nvSpPr>
        <xdr:cNvPr id="434" name="テキスト ボックス 433"/>
        <xdr:cNvSpPr txBox="1"/>
      </xdr:nvSpPr>
      <xdr:spPr>
        <a:xfrm>
          <a:off x="8483111" y="1316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26637</xdr:rowOff>
    </xdr:from>
    <xdr:to>
      <xdr:col>41</xdr:col>
      <xdr:colOff>101600</xdr:colOff>
      <xdr:row>78</xdr:row>
      <xdr:rowOff>128237</xdr:rowOff>
    </xdr:to>
    <xdr:sp macro="" textlink="">
      <xdr:nvSpPr>
        <xdr:cNvPr id="435" name="楕円 434"/>
        <xdr:cNvSpPr/>
      </xdr:nvSpPr>
      <xdr:spPr>
        <a:xfrm>
          <a:off x="7810500" y="133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144764</xdr:rowOff>
    </xdr:from>
    <xdr:ext cx="534377" cy="259045"/>
    <xdr:sp macro="" textlink="">
      <xdr:nvSpPr>
        <xdr:cNvPr id="436" name="テキスト ボックス 435"/>
        <xdr:cNvSpPr txBox="1"/>
      </xdr:nvSpPr>
      <xdr:spPr>
        <a:xfrm>
          <a:off x="7594111" y="131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77150</xdr:rowOff>
    </xdr:from>
    <xdr:to>
      <xdr:col>36</xdr:col>
      <xdr:colOff>165100</xdr:colOff>
      <xdr:row>79</xdr:row>
      <xdr:rowOff>7300</xdr:rowOff>
    </xdr:to>
    <xdr:sp macro="" textlink="">
      <xdr:nvSpPr>
        <xdr:cNvPr id="437" name="楕円 436"/>
        <xdr:cNvSpPr/>
      </xdr:nvSpPr>
      <xdr:spPr>
        <a:xfrm>
          <a:off x="6921500" y="13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23827</xdr:rowOff>
    </xdr:from>
    <xdr:ext cx="534377" cy="259045"/>
    <xdr:sp macro="" textlink="">
      <xdr:nvSpPr>
        <xdr:cNvPr id="438" name="テキスト ボックス 437"/>
        <xdr:cNvSpPr txBox="1"/>
      </xdr:nvSpPr>
      <xdr:spPr>
        <a:xfrm>
          <a:off x="6705111" y="1322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4" name="直線コネクタ 463"/>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5"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6" name="直線コネクタ 465"/>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7"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8" name="直線コネクタ 467"/>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4085</xdr:rowOff>
    </xdr:from>
    <xdr:to>
      <xdr:col>55</xdr:col>
      <xdr:colOff>0</xdr:colOff>
      <xdr:row>96</xdr:row>
      <xdr:rowOff>33640</xdr:rowOff>
    </xdr:to>
    <xdr:cxnSp macro="">
      <xdr:nvCxnSpPr>
        <xdr:cNvPr id="469" name="直線コネクタ 468"/>
        <xdr:cNvCxnSpPr/>
      </xdr:nvCxnSpPr>
      <xdr:spPr>
        <a:xfrm>
          <a:off x="9639300" y="16463285"/>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70" name="土木費平均値テキスト"/>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71" name="フローチャート: 判断 470"/>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4085</xdr:rowOff>
    </xdr:from>
    <xdr:to>
      <xdr:col>50</xdr:col>
      <xdr:colOff>114300</xdr:colOff>
      <xdr:row>96</xdr:row>
      <xdr:rowOff>60474</xdr:rowOff>
    </xdr:to>
    <xdr:cxnSp macro="">
      <xdr:nvCxnSpPr>
        <xdr:cNvPr id="472" name="直線コネクタ 471"/>
        <xdr:cNvCxnSpPr/>
      </xdr:nvCxnSpPr>
      <xdr:spPr>
        <a:xfrm flipV="1">
          <a:off x="8750300" y="16463285"/>
          <a:ext cx="889000" cy="5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3" name="フローチャート: 判断 472"/>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4" name="テキスト ボックス 473"/>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60474</xdr:rowOff>
    </xdr:from>
    <xdr:to>
      <xdr:col>45</xdr:col>
      <xdr:colOff>177800</xdr:colOff>
      <xdr:row>96</xdr:row>
      <xdr:rowOff>112410</xdr:rowOff>
    </xdr:to>
    <xdr:cxnSp macro="">
      <xdr:nvCxnSpPr>
        <xdr:cNvPr id="475" name="直線コネクタ 474"/>
        <xdr:cNvCxnSpPr/>
      </xdr:nvCxnSpPr>
      <xdr:spPr>
        <a:xfrm flipV="1">
          <a:off x="7861300" y="16519674"/>
          <a:ext cx="889000" cy="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6" name="フローチャート: 判断 475"/>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7" name="テキスト ボックス 476"/>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112410</xdr:rowOff>
    </xdr:from>
    <xdr:to>
      <xdr:col>41</xdr:col>
      <xdr:colOff>50800</xdr:colOff>
      <xdr:row>96</xdr:row>
      <xdr:rowOff>143422</xdr:rowOff>
    </xdr:to>
    <xdr:cxnSp macro="">
      <xdr:nvCxnSpPr>
        <xdr:cNvPr id="478" name="直線コネクタ 477"/>
        <xdr:cNvCxnSpPr/>
      </xdr:nvCxnSpPr>
      <xdr:spPr>
        <a:xfrm flipV="1">
          <a:off x="6972300" y="16571610"/>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9" name="フローチャート: 判断 478"/>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80" name="テキスト ボックス 479"/>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81" name="フローチャート: 判断 480"/>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2" name="テキスト ボックス 481"/>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154290</xdr:rowOff>
    </xdr:from>
    <xdr:to>
      <xdr:col>55</xdr:col>
      <xdr:colOff>50800</xdr:colOff>
      <xdr:row>96</xdr:row>
      <xdr:rowOff>84440</xdr:rowOff>
    </xdr:to>
    <xdr:sp macro="" textlink="">
      <xdr:nvSpPr>
        <xdr:cNvPr id="488" name="楕円 487"/>
        <xdr:cNvSpPr/>
      </xdr:nvSpPr>
      <xdr:spPr>
        <a:xfrm>
          <a:off x="10426700" y="164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132717</xdr:rowOff>
    </xdr:from>
    <xdr:ext cx="534377" cy="259045"/>
    <xdr:sp macro="" textlink="">
      <xdr:nvSpPr>
        <xdr:cNvPr id="489" name="土木費該当値テキスト"/>
        <xdr:cNvSpPr txBox="1"/>
      </xdr:nvSpPr>
      <xdr:spPr>
        <a:xfrm>
          <a:off x="10528300" y="1642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124735</xdr:rowOff>
    </xdr:from>
    <xdr:to>
      <xdr:col>50</xdr:col>
      <xdr:colOff>165100</xdr:colOff>
      <xdr:row>96</xdr:row>
      <xdr:rowOff>54885</xdr:rowOff>
    </xdr:to>
    <xdr:sp macro="" textlink="">
      <xdr:nvSpPr>
        <xdr:cNvPr id="490" name="楕円 489"/>
        <xdr:cNvSpPr/>
      </xdr:nvSpPr>
      <xdr:spPr>
        <a:xfrm>
          <a:off x="9588500" y="16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46012</xdr:rowOff>
    </xdr:from>
    <xdr:ext cx="534377" cy="259045"/>
    <xdr:sp macro="" textlink="">
      <xdr:nvSpPr>
        <xdr:cNvPr id="491" name="テキスト ボックス 490"/>
        <xdr:cNvSpPr txBox="1"/>
      </xdr:nvSpPr>
      <xdr:spPr>
        <a:xfrm>
          <a:off x="9372111" y="165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9674</xdr:rowOff>
    </xdr:from>
    <xdr:to>
      <xdr:col>46</xdr:col>
      <xdr:colOff>38100</xdr:colOff>
      <xdr:row>96</xdr:row>
      <xdr:rowOff>111274</xdr:rowOff>
    </xdr:to>
    <xdr:sp macro="" textlink="">
      <xdr:nvSpPr>
        <xdr:cNvPr id="492" name="楕円 491"/>
        <xdr:cNvSpPr/>
      </xdr:nvSpPr>
      <xdr:spPr>
        <a:xfrm>
          <a:off x="8699500" y="1646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102401</xdr:rowOff>
    </xdr:from>
    <xdr:ext cx="534377" cy="259045"/>
    <xdr:sp macro="" textlink="">
      <xdr:nvSpPr>
        <xdr:cNvPr id="493" name="テキスト ボックス 492"/>
        <xdr:cNvSpPr txBox="1"/>
      </xdr:nvSpPr>
      <xdr:spPr>
        <a:xfrm>
          <a:off x="8483111" y="165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61610</xdr:rowOff>
    </xdr:from>
    <xdr:to>
      <xdr:col>41</xdr:col>
      <xdr:colOff>101600</xdr:colOff>
      <xdr:row>96</xdr:row>
      <xdr:rowOff>163210</xdr:rowOff>
    </xdr:to>
    <xdr:sp macro="" textlink="">
      <xdr:nvSpPr>
        <xdr:cNvPr id="494" name="楕円 493"/>
        <xdr:cNvSpPr/>
      </xdr:nvSpPr>
      <xdr:spPr>
        <a:xfrm>
          <a:off x="7810500" y="165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154337</xdr:rowOff>
    </xdr:from>
    <xdr:ext cx="534377" cy="259045"/>
    <xdr:sp macro="" textlink="">
      <xdr:nvSpPr>
        <xdr:cNvPr id="495" name="テキスト ボックス 494"/>
        <xdr:cNvSpPr txBox="1"/>
      </xdr:nvSpPr>
      <xdr:spPr>
        <a:xfrm>
          <a:off x="7594111" y="166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92622</xdr:rowOff>
    </xdr:from>
    <xdr:to>
      <xdr:col>36</xdr:col>
      <xdr:colOff>165100</xdr:colOff>
      <xdr:row>97</xdr:row>
      <xdr:rowOff>22772</xdr:rowOff>
    </xdr:to>
    <xdr:sp macro="" textlink="">
      <xdr:nvSpPr>
        <xdr:cNvPr id="496" name="楕円 495"/>
        <xdr:cNvSpPr/>
      </xdr:nvSpPr>
      <xdr:spPr>
        <a:xfrm>
          <a:off x="6921500" y="165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13899</xdr:rowOff>
    </xdr:from>
    <xdr:ext cx="534377" cy="259045"/>
    <xdr:sp macro="" textlink="">
      <xdr:nvSpPr>
        <xdr:cNvPr id="497" name="テキスト ボックス 496"/>
        <xdr:cNvSpPr txBox="1"/>
      </xdr:nvSpPr>
      <xdr:spPr>
        <a:xfrm>
          <a:off x="6705111" y="166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0" name="テキスト ボックス 50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4" name="直線コネクタ 523"/>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5"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6" name="直線コネクタ 525"/>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7"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8" name="直線コネクタ 527"/>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1952</xdr:rowOff>
    </xdr:from>
    <xdr:to>
      <xdr:col>85</xdr:col>
      <xdr:colOff>127000</xdr:colOff>
      <xdr:row>33</xdr:row>
      <xdr:rowOff>2050</xdr:rowOff>
    </xdr:to>
    <xdr:cxnSp macro="">
      <xdr:nvCxnSpPr>
        <xdr:cNvPr id="529" name="直線コネクタ 528"/>
        <xdr:cNvCxnSpPr/>
      </xdr:nvCxnSpPr>
      <xdr:spPr>
        <a:xfrm>
          <a:off x="15481300" y="5659802"/>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27453</xdr:rowOff>
    </xdr:from>
    <xdr:ext cx="534377" cy="259045"/>
    <xdr:sp macro="" textlink="">
      <xdr:nvSpPr>
        <xdr:cNvPr id="530" name="消防費平均値テキスト"/>
        <xdr:cNvSpPr txBox="1"/>
      </xdr:nvSpPr>
      <xdr:spPr>
        <a:xfrm>
          <a:off x="16370300" y="6028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31" name="フローチャート: 判断 530"/>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1952</xdr:rowOff>
    </xdr:from>
    <xdr:to>
      <xdr:col>81</xdr:col>
      <xdr:colOff>50800</xdr:colOff>
      <xdr:row>34</xdr:row>
      <xdr:rowOff>120791</xdr:rowOff>
    </xdr:to>
    <xdr:cxnSp macro="">
      <xdr:nvCxnSpPr>
        <xdr:cNvPr id="532" name="直線コネクタ 531"/>
        <xdr:cNvCxnSpPr/>
      </xdr:nvCxnSpPr>
      <xdr:spPr>
        <a:xfrm flipV="1">
          <a:off x="14592300" y="5659802"/>
          <a:ext cx="889000" cy="29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3" name="フローチャート: 判断 532"/>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105144</xdr:rowOff>
    </xdr:from>
    <xdr:ext cx="534377" cy="259045"/>
    <xdr:sp macro="" textlink="">
      <xdr:nvSpPr>
        <xdr:cNvPr id="534" name="テキスト ボックス 533"/>
        <xdr:cNvSpPr txBox="1"/>
      </xdr:nvSpPr>
      <xdr:spPr>
        <a:xfrm>
          <a:off x="15214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120791</xdr:rowOff>
    </xdr:from>
    <xdr:to>
      <xdr:col>76</xdr:col>
      <xdr:colOff>114300</xdr:colOff>
      <xdr:row>35</xdr:row>
      <xdr:rowOff>10149</xdr:rowOff>
    </xdr:to>
    <xdr:cxnSp macro="">
      <xdr:nvCxnSpPr>
        <xdr:cNvPr id="535" name="直線コネクタ 534"/>
        <xdr:cNvCxnSpPr/>
      </xdr:nvCxnSpPr>
      <xdr:spPr>
        <a:xfrm flipV="1">
          <a:off x="13703300" y="5950091"/>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6" name="フローチャート: 判断 535"/>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53709</xdr:rowOff>
    </xdr:from>
    <xdr:ext cx="534377" cy="259045"/>
    <xdr:sp macro="" textlink="">
      <xdr:nvSpPr>
        <xdr:cNvPr id="537" name="テキスト ボックス 536"/>
        <xdr:cNvSpPr txBox="1"/>
      </xdr:nvSpPr>
      <xdr:spPr>
        <a:xfrm>
          <a:off x="14325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10149</xdr:rowOff>
    </xdr:from>
    <xdr:to>
      <xdr:col>71</xdr:col>
      <xdr:colOff>177800</xdr:colOff>
      <xdr:row>36</xdr:row>
      <xdr:rowOff>61551</xdr:rowOff>
    </xdr:to>
    <xdr:cxnSp macro="">
      <xdr:nvCxnSpPr>
        <xdr:cNvPr id="538" name="直線コネクタ 537"/>
        <xdr:cNvCxnSpPr/>
      </xdr:nvCxnSpPr>
      <xdr:spPr>
        <a:xfrm flipV="1">
          <a:off x="12814300" y="6010899"/>
          <a:ext cx="889000" cy="22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9" name="フローチャート: 判断 538"/>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42018</xdr:rowOff>
    </xdr:from>
    <xdr:ext cx="534377" cy="259045"/>
    <xdr:sp macro="" textlink="">
      <xdr:nvSpPr>
        <xdr:cNvPr id="540" name="テキスト ボックス 539"/>
        <xdr:cNvSpPr txBox="1"/>
      </xdr:nvSpPr>
      <xdr:spPr>
        <a:xfrm>
          <a:off x="13436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41" name="フローチャート: 判断 540"/>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164678</xdr:rowOff>
    </xdr:from>
    <xdr:ext cx="534377" cy="259045"/>
    <xdr:sp macro="" textlink="">
      <xdr:nvSpPr>
        <xdr:cNvPr id="542" name="テキスト ボックス 541"/>
        <xdr:cNvSpPr txBox="1"/>
      </xdr:nvSpPr>
      <xdr:spPr>
        <a:xfrm>
          <a:off x="12547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122700</xdr:rowOff>
    </xdr:from>
    <xdr:to>
      <xdr:col>85</xdr:col>
      <xdr:colOff>177800</xdr:colOff>
      <xdr:row>33</xdr:row>
      <xdr:rowOff>52850</xdr:rowOff>
    </xdr:to>
    <xdr:sp macro="" textlink="">
      <xdr:nvSpPr>
        <xdr:cNvPr id="548" name="楕円 547"/>
        <xdr:cNvSpPr/>
      </xdr:nvSpPr>
      <xdr:spPr>
        <a:xfrm>
          <a:off x="16268700" y="56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145577</xdr:rowOff>
    </xdr:from>
    <xdr:ext cx="534377" cy="259045"/>
    <xdr:sp macro="" textlink="">
      <xdr:nvSpPr>
        <xdr:cNvPr id="549" name="消防費該当値テキスト"/>
        <xdr:cNvSpPr txBox="1"/>
      </xdr:nvSpPr>
      <xdr:spPr>
        <a:xfrm>
          <a:off x="16370300" y="546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122602</xdr:rowOff>
    </xdr:from>
    <xdr:to>
      <xdr:col>81</xdr:col>
      <xdr:colOff>101600</xdr:colOff>
      <xdr:row>33</xdr:row>
      <xdr:rowOff>52752</xdr:rowOff>
    </xdr:to>
    <xdr:sp macro="" textlink="">
      <xdr:nvSpPr>
        <xdr:cNvPr id="550" name="楕円 549"/>
        <xdr:cNvSpPr/>
      </xdr:nvSpPr>
      <xdr:spPr>
        <a:xfrm>
          <a:off x="15430500" y="56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69279</xdr:rowOff>
    </xdr:from>
    <xdr:ext cx="534377" cy="259045"/>
    <xdr:sp macro="" textlink="">
      <xdr:nvSpPr>
        <xdr:cNvPr id="551" name="テキスト ボックス 550"/>
        <xdr:cNvSpPr txBox="1"/>
      </xdr:nvSpPr>
      <xdr:spPr>
        <a:xfrm>
          <a:off x="15214111" y="53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69991</xdr:rowOff>
    </xdr:from>
    <xdr:to>
      <xdr:col>76</xdr:col>
      <xdr:colOff>165100</xdr:colOff>
      <xdr:row>35</xdr:row>
      <xdr:rowOff>141</xdr:rowOff>
    </xdr:to>
    <xdr:sp macro="" textlink="">
      <xdr:nvSpPr>
        <xdr:cNvPr id="552" name="楕円 551"/>
        <xdr:cNvSpPr/>
      </xdr:nvSpPr>
      <xdr:spPr>
        <a:xfrm>
          <a:off x="14541500" y="58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16668</xdr:rowOff>
    </xdr:from>
    <xdr:ext cx="534377" cy="259045"/>
    <xdr:sp macro="" textlink="">
      <xdr:nvSpPr>
        <xdr:cNvPr id="553" name="テキスト ボックス 552"/>
        <xdr:cNvSpPr txBox="1"/>
      </xdr:nvSpPr>
      <xdr:spPr>
        <a:xfrm>
          <a:off x="14325111" y="567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130799</xdr:rowOff>
    </xdr:from>
    <xdr:to>
      <xdr:col>72</xdr:col>
      <xdr:colOff>38100</xdr:colOff>
      <xdr:row>35</xdr:row>
      <xdr:rowOff>60949</xdr:rowOff>
    </xdr:to>
    <xdr:sp macro="" textlink="">
      <xdr:nvSpPr>
        <xdr:cNvPr id="554" name="楕円 553"/>
        <xdr:cNvSpPr/>
      </xdr:nvSpPr>
      <xdr:spPr>
        <a:xfrm>
          <a:off x="13652500" y="59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77476</xdr:rowOff>
    </xdr:from>
    <xdr:ext cx="534377" cy="259045"/>
    <xdr:sp macro="" textlink="">
      <xdr:nvSpPr>
        <xdr:cNvPr id="555" name="テキスト ボックス 554"/>
        <xdr:cNvSpPr txBox="1"/>
      </xdr:nvSpPr>
      <xdr:spPr>
        <a:xfrm>
          <a:off x="13436111" y="573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10751</xdr:rowOff>
    </xdr:from>
    <xdr:to>
      <xdr:col>67</xdr:col>
      <xdr:colOff>101600</xdr:colOff>
      <xdr:row>36</xdr:row>
      <xdr:rowOff>112351</xdr:rowOff>
    </xdr:to>
    <xdr:sp macro="" textlink="">
      <xdr:nvSpPr>
        <xdr:cNvPr id="556" name="楕円 555"/>
        <xdr:cNvSpPr/>
      </xdr:nvSpPr>
      <xdr:spPr>
        <a:xfrm>
          <a:off x="12763500" y="61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128878</xdr:rowOff>
    </xdr:from>
    <xdr:ext cx="534377" cy="259045"/>
    <xdr:sp macro="" textlink="">
      <xdr:nvSpPr>
        <xdr:cNvPr id="557" name="テキスト ボックス 556"/>
        <xdr:cNvSpPr txBox="1"/>
      </xdr:nvSpPr>
      <xdr:spPr>
        <a:xfrm>
          <a:off x="12547111" y="595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8" name="テキスト ボックス 56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0" name="テキスト ボックス 56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4" name="テキスト ボックス 57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2" name="直線コネクタ 581"/>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3"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4" name="直線コネクタ 583"/>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5"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6" name="直線コネクタ 585"/>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85763</xdr:rowOff>
    </xdr:from>
    <xdr:to>
      <xdr:col>85</xdr:col>
      <xdr:colOff>127000</xdr:colOff>
      <xdr:row>58</xdr:row>
      <xdr:rowOff>58471</xdr:rowOff>
    </xdr:to>
    <xdr:cxnSp macro="">
      <xdr:nvCxnSpPr>
        <xdr:cNvPr id="587" name="直線コネクタ 586"/>
        <xdr:cNvCxnSpPr/>
      </xdr:nvCxnSpPr>
      <xdr:spPr>
        <a:xfrm>
          <a:off x="15481300" y="9686963"/>
          <a:ext cx="838200" cy="3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8"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9" name="フローチャート: 判断 588"/>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85763</xdr:rowOff>
    </xdr:from>
    <xdr:to>
      <xdr:col>81</xdr:col>
      <xdr:colOff>50800</xdr:colOff>
      <xdr:row>58</xdr:row>
      <xdr:rowOff>65354</xdr:rowOff>
    </xdr:to>
    <xdr:cxnSp macro="">
      <xdr:nvCxnSpPr>
        <xdr:cNvPr id="590" name="直線コネクタ 589"/>
        <xdr:cNvCxnSpPr/>
      </xdr:nvCxnSpPr>
      <xdr:spPr>
        <a:xfrm flipV="1">
          <a:off x="14592300" y="9686963"/>
          <a:ext cx="889000" cy="3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91" name="フローチャート: 判断 590"/>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160317</xdr:rowOff>
    </xdr:from>
    <xdr:ext cx="534377" cy="259045"/>
    <xdr:sp macro="" textlink="">
      <xdr:nvSpPr>
        <xdr:cNvPr id="592" name="テキスト ボックス 591"/>
        <xdr:cNvSpPr txBox="1"/>
      </xdr:nvSpPr>
      <xdr:spPr>
        <a:xfrm>
          <a:off x="15214111" y="97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166459</xdr:rowOff>
    </xdr:from>
    <xdr:to>
      <xdr:col>76</xdr:col>
      <xdr:colOff>114300</xdr:colOff>
      <xdr:row>58</xdr:row>
      <xdr:rowOff>65354</xdr:rowOff>
    </xdr:to>
    <xdr:cxnSp macro="">
      <xdr:nvCxnSpPr>
        <xdr:cNvPr id="593" name="直線コネクタ 592"/>
        <xdr:cNvCxnSpPr/>
      </xdr:nvCxnSpPr>
      <xdr:spPr>
        <a:xfrm>
          <a:off x="13703300" y="9939109"/>
          <a:ext cx="889000" cy="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4" name="フローチャート: 判断 593"/>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5" name="テキスト ボックス 594"/>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114529</xdr:rowOff>
    </xdr:from>
    <xdr:to>
      <xdr:col>71</xdr:col>
      <xdr:colOff>177800</xdr:colOff>
      <xdr:row>57</xdr:row>
      <xdr:rowOff>166459</xdr:rowOff>
    </xdr:to>
    <xdr:cxnSp macro="">
      <xdr:nvCxnSpPr>
        <xdr:cNvPr id="596" name="直線コネクタ 595"/>
        <xdr:cNvCxnSpPr/>
      </xdr:nvCxnSpPr>
      <xdr:spPr>
        <a:xfrm>
          <a:off x="12814300" y="9887179"/>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7" name="フローチャート: 判断 596"/>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8" name="テキスト ボックス 597"/>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9" name="フローチャート: 判断 598"/>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600" name="テキスト ボックス 599"/>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7671</xdr:rowOff>
    </xdr:from>
    <xdr:to>
      <xdr:col>85</xdr:col>
      <xdr:colOff>177800</xdr:colOff>
      <xdr:row>58</xdr:row>
      <xdr:rowOff>109271</xdr:rowOff>
    </xdr:to>
    <xdr:sp macro="" textlink="">
      <xdr:nvSpPr>
        <xdr:cNvPr id="606" name="楕円 605"/>
        <xdr:cNvSpPr/>
      </xdr:nvSpPr>
      <xdr:spPr>
        <a:xfrm>
          <a:off x="16268700" y="99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94048</xdr:rowOff>
    </xdr:from>
    <xdr:ext cx="534377" cy="259045"/>
    <xdr:sp macro="" textlink="">
      <xdr:nvSpPr>
        <xdr:cNvPr id="607" name="教育費該当値テキスト"/>
        <xdr:cNvSpPr txBox="1"/>
      </xdr:nvSpPr>
      <xdr:spPr>
        <a:xfrm>
          <a:off x="16370300" y="98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34963</xdr:rowOff>
    </xdr:from>
    <xdr:to>
      <xdr:col>81</xdr:col>
      <xdr:colOff>101600</xdr:colOff>
      <xdr:row>56</xdr:row>
      <xdr:rowOff>136563</xdr:rowOff>
    </xdr:to>
    <xdr:sp macro="" textlink="">
      <xdr:nvSpPr>
        <xdr:cNvPr id="608" name="楕円 607"/>
        <xdr:cNvSpPr/>
      </xdr:nvSpPr>
      <xdr:spPr>
        <a:xfrm>
          <a:off x="15430500" y="96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153090</xdr:rowOff>
    </xdr:from>
    <xdr:ext cx="534377" cy="259045"/>
    <xdr:sp macro="" textlink="">
      <xdr:nvSpPr>
        <xdr:cNvPr id="609" name="テキスト ボックス 608"/>
        <xdr:cNvSpPr txBox="1"/>
      </xdr:nvSpPr>
      <xdr:spPr>
        <a:xfrm>
          <a:off x="15214111" y="94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14554</xdr:rowOff>
    </xdr:from>
    <xdr:to>
      <xdr:col>76</xdr:col>
      <xdr:colOff>165100</xdr:colOff>
      <xdr:row>58</xdr:row>
      <xdr:rowOff>116154</xdr:rowOff>
    </xdr:to>
    <xdr:sp macro="" textlink="">
      <xdr:nvSpPr>
        <xdr:cNvPr id="610" name="楕円 609"/>
        <xdr:cNvSpPr/>
      </xdr:nvSpPr>
      <xdr:spPr>
        <a:xfrm>
          <a:off x="14541500" y="99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107281</xdr:rowOff>
    </xdr:from>
    <xdr:ext cx="534377" cy="259045"/>
    <xdr:sp macro="" textlink="">
      <xdr:nvSpPr>
        <xdr:cNvPr id="611" name="テキスト ボックス 610"/>
        <xdr:cNvSpPr txBox="1"/>
      </xdr:nvSpPr>
      <xdr:spPr>
        <a:xfrm>
          <a:off x="14325111" y="1005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115659</xdr:rowOff>
    </xdr:from>
    <xdr:to>
      <xdr:col>72</xdr:col>
      <xdr:colOff>38100</xdr:colOff>
      <xdr:row>58</xdr:row>
      <xdr:rowOff>45809</xdr:rowOff>
    </xdr:to>
    <xdr:sp macro="" textlink="">
      <xdr:nvSpPr>
        <xdr:cNvPr id="612" name="楕円 611"/>
        <xdr:cNvSpPr/>
      </xdr:nvSpPr>
      <xdr:spPr>
        <a:xfrm>
          <a:off x="13652500" y="98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36936</xdr:rowOff>
    </xdr:from>
    <xdr:ext cx="534377" cy="259045"/>
    <xdr:sp macro="" textlink="">
      <xdr:nvSpPr>
        <xdr:cNvPr id="613" name="テキスト ボックス 612"/>
        <xdr:cNvSpPr txBox="1"/>
      </xdr:nvSpPr>
      <xdr:spPr>
        <a:xfrm>
          <a:off x="13436111" y="99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63729</xdr:rowOff>
    </xdr:from>
    <xdr:to>
      <xdr:col>67</xdr:col>
      <xdr:colOff>101600</xdr:colOff>
      <xdr:row>57</xdr:row>
      <xdr:rowOff>165329</xdr:rowOff>
    </xdr:to>
    <xdr:sp macro="" textlink="">
      <xdr:nvSpPr>
        <xdr:cNvPr id="614" name="楕円 613"/>
        <xdr:cNvSpPr/>
      </xdr:nvSpPr>
      <xdr:spPr>
        <a:xfrm>
          <a:off x="12763500" y="98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156456</xdr:rowOff>
    </xdr:from>
    <xdr:ext cx="534377" cy="259045"/>
    <xdr:sp macro="" textlink="">
      <xdr:nvSpPr>
        <xdr:cNvPr id="615" name="テキスト ボックス 614"/>
        <xdr:cNvSpPr txBox="1"/>
      </xdr:nvSpPr>
      <xdr:spPr>
        <a:xfrm>
          <a:off x="12547111" y="99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5" name="テキスト ボックス 63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41" name="直線コネクタ 640"/>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4"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5" name="直線コネクタ 644"/>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4750</xdr:rowOff>
    </xdr:from>
    <xdr:to>
      <xdr:col>85</xdr:col>
      <xdr:colOff>127000</xdr:colOff>
      <xdr:row>79</xdr:row>
      <xdr:rowOff>65655</xdr:rowOff>
    </xdr:to>
    <xdr:cxnSp macro="">
      <xdr:nvCxnSpPr>
        <xdr:cNvPr id="646" name="直線コネクタ 645"/>
        <xdr:cNvCxnSpPr/>
      </xdr:nvCxnSpPr>
      <xdr:spPr>
        <a:xfrm flipV="1">
          <a:off x="15481300" y="13549300"/>
          <a:ext cx="838200" cy="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115180</xdr:rowOff>
    </xdr:from>
    <xdr:ext cx="469744" cy="259045"/>
    <xdr:sp macro="" textlink="">
      <xdr:nvSpPr>
        <xdr:cNvPr id="647" name="災害復旧費平均値テキスト"/>
        <xdr:cNvSpPr txBox="1"/>
      </xdr:nvSpPr>
      <xdr:spPr>
        <a:xfrm>
          <a:off x="16370300" y="13488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8" name="フローチャート: 判断 647"/>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4173</xdr:rowOff>
    </xdr:from>
    <xdr:to>
      <xdr:col>81</xdr:col>
      <xdr:colOff>50800</xdr:colOff>
      <xdr:row>79</xdr:row>
      <xdr:rowOff>65655</xdr:rowOff>
    </xdr:to>
    <xdr:cxnSp macro="">
      <xdr:nvCxnSpPr>
        <xdr:cNvPr id="649" name="直線コネクタ 648"/>
        <xdr:cNvCxnSpPr/>
      </xdr:nvCxnSpPr>
      <xdr:spPr>
        <a:xfrm>
          <a:off x="14592300" y="13548723"/>
          <a:ext cx="889000" cy="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50" name="フローチャート: 判断 649"/>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51" name="テキスト ボックス 650"/>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5544</xdr:rowOff>
    </xdr:from>
    <xdr:to>
      <xdr:col>76</xdr:col>
      <xdr:colOff>114300</xdr:colOff>
      <xdr:row>79</xdr:row>
      <xdr:rowOff>4173</xdr:rowOff>
    </xdr:to>
    <xdr:cxnSp macro="">
      <xdr:nvCxnSpPr>
        <xdr:cNvPr id="652" name="直線コネクタ 651"/>
        <xdr:cNvCxnSpPr/>
      </xdr:nvCxnSpPr>
      <xdr:spPr>
        <a:xfrm>
          <a:off x="13703300" y="13378644"/>
          <a:ext cx="889000" cy="17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3" name="フローチャート: 判断 652"/>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94127</xdr:rowOff>
    </xdr:from>
    <xdr:ext cx="469744" cy="259045"/>
    <xdr:sp macro="" textlink="">
      <xdr:nvSpPr>
        <xdr:cNvPr id="654" name="テキスト ボックス 653"/>
        <xdr:cNvSpPr txBox="1"/>
      </xdr:nvSpPr>
      <xdr:spPr>
        <a:xfrm>
          <a:off x="14357428"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5544</xdr:rowOff>
    </xdr:from>
    <xdr:to>
      <xdr:col>71</xdr:col>
      <xdr:colOff>177800</xdr:colOff>
      <xdr:row>79</xdr:row>
      <xdr:rowOff>61638</xdr:rowOff>
    </xdr:to>
    <xdr:cxnSp macro="">
      <xdr:nvCxnSpPr>
        <xdr:cNvPr id="655" name="直線コネクタ 654"/>
        <xdr:cNvCxnSpPr/>
      </xdr:nvCxnSpPr>
      <xdr:spPr>
        <a:xfrm flipV="1">
          <a:off x="12814300" y="13378644"/>
          <a:ext cx="889000" cy="2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6" name="フローチャート: 判断 655"/>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57552</xdr:rowOff>
    </xdr:from>
    <xdr:ext cx="469744" cy="259045"/>
    <xdr:sp macro="" textlink="">
      <xdr:nvSpPr>
        <xdr:cNvPr id="657" name="テキスト ボックス 656"/>
        <xdr:cNvSpPr txBox="1"/>
      </xdr:nvSpPr>
      <xdr:spPr>
        <a:xfrm>
          <a:off x="13468428" y="1360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8" name="フローチャート: 判断 657"/>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9" name="テキスト ボックス 658"/>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125400</xdr:rowOff>
    </xdr:from>
    <xdr:to>
      <xdr:col>85</xdr:col>
      <xdr:colOff>177800</xdr:colOff>
      <xdr:row>79</xdr:row>
      <xdr:rowOff>55550</xdr:rowOff>
    </xdr:to>
    <xdr:sp macro="" textlink="">
      <xdr:nvSpPr>
        <xdr:cNvPr id="665" name="楕円 664"/>
        <xdr:cNvSpPr/>
      </xdr:nvSpPr>
      <xdr:spPr>
        <a:xfrm>
          <a:off x="16268700" y="134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84777</xdr:rowOff>
    </xdr:from>
    <xdr:ext cx="469744" cy="259045"/>
    <xdr:sp macro="" textlink="">
      <xdr:nvSpPr>
        <xdr:cNvPr id="666" name="災害復旧費該当値テキスト"/>
        <xdr:cNvSpPr txBox="1"/>
      </xdr:nvSpPr>
      <xdr:spPr>
        <a:xfrm>
          <a:off x="16370300" y="132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14855</xdr:rowOff>
    </xdr:from>
    <xdr:to>
      <xdr:col>81</xdr:col>
      <xdr:colOff>101600</xdr:colOff>
      <xdr:row>79</xdr:row>
      <xdr:rowOff>116455</xdr:rowOff>
    </xdr:to>
    <xdr:sp macro="" textlink="">
      <xdr:nvSpPr>
        <xdr:cNvPr id="667" name="楕円 666"/>
        <xdr:cNvSpPr/>
      </xdr:nvSpPr>
      <xdr:spPr>
        <a:xfrm>
          <a:off x="15430500" y="135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107582</xdr:rowOff>
    </xdr:from>
    <xdr:ext cx="469744" cy="259045"/>
    <xdr:sp macro="" textlink="">
      <xdr:nvSpPr>
        <xdr:cNvPr id="668" name="テキスト ボックス 667"/>
        <xdr:cNvSpPr txBox="1"/>
      </xdr:nvSpPr>
      <xdr:spPr>
        <a:xfrm>
          <a:off x="15246428" y="1365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124823</xdr:rowOff>
    </xdr:from>
    <xdr:to>
      <xdr:col>76</xdr:col>
      <xdr:colOff>165100</xdr:colOff>
      <xdr:row>79</xdr:row>
      <xdr:rowOff>54973</xdr:rowOff>
    </xdr:to>
    <xdr:sp macro="" textlink="">
      <xdr:nvSpPr>
        <xdr:cNvPr id="669" name="楕円 668"/>
        <xdr:cNvSpPr/>
      </xdr:nvSpPr>
      <xdr:spPr>
        <a:xfrm>
          <a:off x="14541500" y="134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71500</xdr:rowOff>
    </xdr:from>
    <xdr:ext cx="469744" cy="259045"/>
    <xdr:sp macro="" textlink="">
      <xdr:nvSpPr>
        <xdr:cNvPr id="670" name="テキスト ボックス 669"/>
        <xdr:cNvSpPr txBox="1"/>
      </xdr:nvSpPr>
      <xdr:spPr>
        <a:xfrm>
          <a:off x="14357428" y="1327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126194</xdr:rowOff>
    </xdr:from>
    <xdr:to>
      <xdr:col>72</xdr:col>
      <xdr:colOff>38100</xdr:colOff>
      <xdr:row>78</xdr:row>
      <xdr:rowOff>56344</xdr:rowOff>
    </xdr:to>
    <xdr:sp macro="" textlink="">
      <xdr:nvSpPr>
        <xdr:cNvPr id="671" name="楕円 670"/>
        <xdr:cNvSpPr/>
      </xdr:nvSpPr>
      <xdr:spPr>
        <a:xfrm>
          <a:off x="13652500" y="133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72871</xdr:rowOff>
    </xdr:from>
    <xdr:ext cx="534377" cy="259045"/>
    <xdr:sp macro="" textlink="">
      <xdr:nvSpPr>
        <xdr:cNvPr id="672" name="テキスト ボックス 671"/>
        <xdr:cNvSpPr txBox="1"/>
      </xdr:nvSpPr>
      <xdr:spPr>
        <a:xfrm>
          <a:off x="13436111" y="131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10838</xdr:rowOff>
    </xdr:from>
    <xdr:to>
      <xdr:col>67</xdr:col>
      <xdr:colOff>101600</xdr:colOff>
      <xdr:row>79</xdr:row>
      <xdr:rowOff>112438</xdr:rowOff>
    </xdr:to>
    <xdr:sp macro="" textlink="">
      <xdr:nvSpPr>
        <xdr:cNvPr id="673" name="楕円 672"/>
        <xdr:cNvSpPr/>
      </xdr:nvSpPr>
      <xdr:spPr>
        <a:xfrm>
          <a:off x="12763500" y="135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103565</xdr:rowOff>
    </xdr:from>
    <xdr:ext cx="469744" cy="259045"/>
    <xdr:sp macro="" textlink="">
      <xdr:nvSpPr>
        <xdr:cNvPr id="674" name="テキスト ボックス 673"/>
        <xdr:cNvSpPr txBox="1"/>
      </xdr:nvSpPr>
      <xdr:spPr>
        <a:xfrm>
          <a:off x="12579428" y="1364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700" name="直線コネクタ 699"/>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701"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2" name="直線コネクタ 701"/>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3"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4" name="直線コネクタ 703"/>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54890</xdr:rowOff>
    </xdr:from>
    <xdr:to>
      <xdr:col>85</xdr:col>
      <xdr:colOff>127000</xdr:colOff>
      <xdr:row>95</xdr:row>
      <xdr:rowOff>60027</xdr:rowOff>
    </xdr:to>
    <xdr:cxnSp macro="">
      <xdr:nvCxnSpPr>
        <xdr:cNvPr id="705" name="直線コネクタ 704"/>
        <xdr:cNvCxnSpPr/>
      </xdr:nvCxnSpPr>
      <xdr:spPr>
        <a:xfrm>
          <a:off x="15481300" y="16342640"/>
          <a:ext cx="8382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6" name="公債費平均値テキスト"/>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7" name="フローチャート: 判断 706"/>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54890</xdr:rowOff>
    </xdr:from>
    <xdr:to>
      <xdr:col>81</xdr:col>
      <xdr:colOff>50800</xdr:colOff>
      <xdr:row>95</xdr:row>
      <xdr:rowOff>73482</xdr:rowOff>
    </xdr:to>
    <xdr:cxnSp macro="">
      <xdr:nvCxnSpPr>
        <xdr:cNvPr id="708" name="直線コネクタ 707"/>
        <xdr:cNvCxnSpPr/>
      </xdr:nvCxnSpPr>
      <xdr:spPr>
        <a:xfrm flipV="1">
          <a:off x="14592300" y="16342640"/>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9" name="フローチャート: 判断 708"/>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10" name="テキスト ボックス 709"/>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11314</xdr:rowOff>
    </xdr:from>
    <xdr:to>
      <xdr:col>76</xdr:col>
      <xdr:colOff>114300</xdr:colOff>
      <xdr:row>95</xdr:row>
      <xdr:rowOff>73482</xdr:rowOff>
    </xdr:to>
    <xdr:cxnSp macro="">
      <xdr:nvCxnSpPr>
        <xdr:cNvPr id="711" name="直線コネクタ 710"/>
        <xdr:cNvCxnSpPr/>
      </xdr:nvCxnSpPr>
      <xdr:spPr>
        <a:xfrm>
          <a:off x="13703300" y="16299064"/>
          <a:ext cx="889000" cy="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2" name="フローチャート: 判断 711"/>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153023</xdr:rowOff>
    </xdr:from>
    <xdr:ext cx="534377" cy="259045"/>
    <xdr:sp macro="" textlink="">
      <xdr:nvSpPr>
        <xdr:cNvPr id="713" name="テキスト ボックス 712"/>
        <xdr:cNvSpPr txBox="1"/>
      </xdr:nvSpPr>
      <xdr:spPr>
        <a:xfrm>
          <a:off x="14325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157879</xdr:rowOff>
    </xdr:from>
    <xdr:to>
      <xdr:col>71</xdr:col>
      <xdr:colOff>177800</xdr:colOff>
      <xdr:row>95</xdr:row>
      <xdr:rowOff>11314</xdr:rowOff>
    </xdr:to>
    <xdr:cxnSp macro="">
      <xdr:nvCxnSpPr>
        <xdr:cNvPr id="714" name="直線コネクタ 713"/>
        <xdr:cNvCxnSpPr/>
      </xdr:nvCxnSpPr>
      <xdr:spPr>
        <a:xfrm>
          <a:off x="12814300" y="16274179"/>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5" name="フローチャート: 判断 714"/>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137217</xdr:rowOff>
    </xdr:from>
    <xdr:ext cx="534377" cy="259045"/>
    <xdr:sp macro="" textlink="">
      <xdr:nvSpPr>
        <xdr:cNvPr id="716" name="テキスト ボックス 715"/>
        <xdr:cNvSpPr txBox="1"/>
      </xdr:nvSpPr>
      <xdr:spPr>
        <a:xfrm>
          <a:off x="13436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7" name="フローチャート: 判断 716"/>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120910</xdr:rowOff>
    </xdr:from>
    <xdr:ext cx="534377" cy="259045"/>
    <xdr:sp macro="" textlink="">
      <xdr:nvSpPr>
        <xdr:cNvPr id="718" name="テキスト ボックス 717"/>
        <xdr:cNvSpPr txBox="1"/>
      </xdr:nvSpPr>
      <xdr:spPr>
        <a:xfrm>
          <a:off x="12547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9227</xdr:rowOff>
    </xdr:from>
    <xdr:to>
      <xdr:col>85</xdr:col>
      <xdr:colOff>177800</xdr:colOff>
      <xdr:row>95</xdr:row>
      <xdr:rowOff>110827</xdr:rowOff>
    </xdr:to>
    <xdr:sp macro="" textlink="">
      <xdr:nvSpPr>
        <xdr:cNvPr id="724" name="楕円 723"/>
        <xdr:cNvSpPr/>
      </xdr:nvSpPr>
      <xdr:spPr>
        <a:xfrm>
          <a:off x="16268700" y="162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159104</xdr:rowOff>
    </xdr:from>
    <xdr:ext cx="534377" cy="259045"/>
    <xdr:sp macro="" textlink="">
      <xdr:nvSpPr>
        <xdr:cNvPr id="725" name="公債費該当値テキスト"/>
        <xdr:cNvSpPr txBox="1"/>
      </xdr:nvSpPr>
      <xdr:spPr>
        <a:xfrm>
          <a:off x="16370300" y="162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4090</xdr:rowOff>
    </xdr:from>
    <xdr:to>
      <xdr:col>81</xdr:col>
      <xdr:colOff>101600</xdr:colOff>
      <xdr:row>95</xdr:row>
      <xdr:rowOff>105690</xdr:rowOff>
    </xdr:to>
    <xdr:sp macro="" textlink="">
      <xdr:nvSpPr>
        <xdr:cNvPr id="726" name="楕円 725"/>
        <xdr:cNvSpPr/>
      </xdr:nvSpPr>
      <xdr:spPr>
        <a:xfrm>
          <a:off x="15430500" y="16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96817</xdr:rowOff>
    </xdr:from>
    <xdr:ext cx="534377" cy="259045"/>
    <xdr:sp macro="" textlink="">
      <xdr:nvSpPr>
        <xdr:cNvPr id="727" name="テキスト ボックス 726"/>
        <xdr:cNvSpPr txBox="1"/>
      </xdr:nvSpPr>
      <xdr:spPr>
        <a:xfrm>
          <a:off x="15214111" y="163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22682</xdr:rowOff>
    </xdr:from>
    <xdr:to>
      <xdr:col>76</xdr:col>
      <xdr:colOff>165100</xdr:colOff>
      <xdr:row>95</xdr:row>
      <xdr:rowOff>124282</xdr:rowOff>
    </xdr:to>
    <xdr:sp macro="" textlink="">
      <xdr:nvSpPr>
        <xdr:cNvPr id="728" name="楕円 727"/>
        <xdr:cNvSpPr/>
      </xdr:nvSpPr>
      <xdr:spPr>
        <a:xfrm>
          <a:off x="14541500" y="163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115409</xdr:rowOff>
    </xdr:from>
    <xdr:ext cx="534377" cy="259045"/>
    <xdr:sp macro="" textlink="">
      <xdr:nvSpPr>
        <xdr:cNvPr id="729" name="テキスト ボックス 728"/>
        <xdr:cNvSpPr txBox="1"/>
      </xdr:nvSpPr>
      <xdr:spPr>
        <a:xfrm>
          <a:off x="14325111" y="1640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131964</xdr:rowOff>
    </xdr:from>
    <xdr:to>
      <xdr:col>72</xdr:col>
      <xdr:colOff>38100</xdr:colOff>
      <xdr:row>95</xdr:row>
      <xdr:rowOff>62114</xdr:rowOff>
    </xdr:to>
    <xdr:sp macro="" textlink="">
      <xdr:nvSpPr>
        <xdr:cNvPr id="730" name="楕円 729"/>
        <xdr:cNvSpPr/>
      </xdr:nvSpPr>
      <xdr:spPr>
        <a:xfrm>
          <a:off x="13652500" y="162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53241</xdr:rowOff>
    </xdr:from>
    <xdr:ext cx="534377" cy="259045"/>
    <xdr:sp macro="" textlink="">
      <xdr:nvSpPr>
        <xdr:cNvPr id="731" name="テキスト ボックス 730"/>
        <xdr:cNvSpPr txBox="1"/>
      </xdr:nvSpPr>
      <xdr:spPr>
        <a:xfrm>
          <a:off x="13436111" y="1634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107079</xdr:rowOff>
    </xdr:from>
    <xdr:to>
      <xdr:col>67</xdr:col>
      <xdr:colOff>101600</xdr:colOff>
      <xdr:row>95</xdr:row>
      <xdr:rowOff>37229</xdr:rowOff>
    </xdr:to>
    <xdr:sp macro="" textlink="">
      <xdr:nvSpPr>
        <xdr:cNvPr id="732" name="楕円 731"/>
        <xdr:cNvSpPr/>
      </xdr:nvSpPr>
      <xdr:spPr>
        <a:xfrm>
          <a:off x="12763500" y="162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28356</xdr:rowOff>
    </xdr:from>
    <xdr:ext cx="534377" cy="259045"/>
    <xdr:sp macro="" textlink="">
      <xdr:nvSpPr>
        <xdr:cNvPr id="733" name="テキスト ボックス 732"/>
        <xdr:cNvSpPr txBox="1"/>
      </xdr:nvSpPr>
      <xdr:spPr>
        <a:xfrm>
          <a:off x="12547111" y="1631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7" name="テキスト ボックス 74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9" name="テキスト ボックス 74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51" name="テキスト ボックス 75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3" name="テキスト ボックス 75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5" name="テキスト ボックス 75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7" name="直線コネクタ 75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6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61" name="直線コネクタ 76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3"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4" name="フローチャート: 判断 763"/>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6" name="フローチャート: 判断 765"/>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7" name="テキスト ボックス 766"/>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9" name="フローチャート: 判断 768"/>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70" name="テキスト ボックス 769"/>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2" name="フローチャート: 判断 771"/>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3" name="テキスト ボックス 772"/>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4" name="フローチャート: 判断 773"/>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5" name="テキスト ボックス 774"/>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前年度に比べ増加しているのは、主に民生費、災害復旧費である。民生費については、国民健康保険事業会計財政調整基金確保対策支援分の繰出金（</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千円）の増、災害復旧費については、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日、</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日、</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日に発生した大雨により被災した農地・農業用施設及び林道の災害復旧事業の実施が主な要因である。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農林水産業費、商工費、教育費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農林水産業費については、多面的機能支払交付金事業の実績が減額（△</a:t>
          </a:r>
          <a:r>
            <a:rPr kumimoji="1" lang="en-US" altLang="ja-JP" sz="1300">
              <a:latin typeface="ＭＳ Ｐゴシック" panose="020B0600070205080204" pitchFamily="50" charset="-128"/>
              <a:ea typeface="ＭＳ Ｐゴシック" panose="020B0600070205080204" pitchFamily="50" charset="-128"/>
            </a:rPr>
            <a:t>13,000</a:t>
          </a:r>
          <a:r>
            <a:rPr kumimoji="1" lang="ja-JP" altLang="en-US" sz="1300">
              <a:latin typeface="ＭＳ Ｐゴシック" panose="020B0600070205080204" pitchFamily="50" charset="-128"/>
              <a:ea typeface="ＭＳ Ｐゴシック" panose="020B0600070205080204" pitchFamily="50" charset="-128"/>
            </a:rPr>
            <a:t>千円）となったこと、商工費・教育費については、ゆめろん改修（△</a:t>
          </a:r>
          <a:r>
            <a:rPr kumimoji="1" lang="en-US" altLang="ja-JP" sz="1300">
              <a:latin typeface="ＭＳ Ｐゴシック" panose="020B0600070205080204" pitchFamily="50" charset="-128"/>
              <a:ea typeface="ＭＳ Ｐゴシック" panose="020B0600070205080204" pitchFamily="50" charset="-128"/>
            </a:rPr>
            <a:t>311,000</a:t>
          </a:r>
          <a:r>
            <a:rPr kumimoji="1" lang="ja-JP" altLang="en-US" sz="1300">
              <a:latin typeface="ＭＳ Ｐゴシック" panose="020B0600070205080204" pitchFamily="50" charset="-128"/>
              <a:ea typeface="ＭＳ Ｐゴシック" panose="020B0600070205080204" pitchFamily="50" charset="-128"/>
            </a:rPr>
            <a:t>千円）、琴丘公民館解体事業（△</a:t>
          </a:r>
          <a:r>
            <a:rPr kumimoji="1" lang="en-US" altLang="ja-JP" sz="1300">
              <a:latin typeface="ＭＳ Ｐゴシック" panose="020B0600070205080204" pitchFamily="50" charset="-128"/>
              <a:ea typeface="ＭＳ Ｐゴシック" panose="020B0600070205080204" pitchFamily="50" charset="-128"/>
            </a:rPr>
            <a:t>57,000</a:t>
          </a:r>
          <a:r>
            <a:rPr kumimoji="1" lang="ja-JP" altLang="en-US" sz="1300">
              <a:latin typeface="ＭＳ Ｐゴシック" panose="020B0600070205080204" pitchFamily="50" charset="-128"/>
              <a:ea typeface="ＭＳ Ｐゴシック" panose="020B0600070205080204" pitchFamily="50" charset="-128"/>
            </a:rPr>
            <a:t>千円）、スカルパ野球場大規模改修事業（△</a:t>
          </a:r>
          <a:r>
            <a:rPr kumimoji="1" lang="en-US" altLang="ja-JP" sz="1300">
              <a:latin typeface="ＭＳ Ｐゴシック" panose="020B0600070205080204" pitchFamily="50" charset="-128"/>
              <a:ea typeface="ＭＳ Ｐゴシック" panose="020B0600070205080204" pitchFamily="50" charset="-128"/>
            </a:rPr>
            <a:t>415,000</a:t>
          </a:r>
          <a:r>
            <a:rPr kumimoji="1" lang="ja-JP" altLang="en-US" sz="1300">
              <a:latin typeface="ＭＳ Ｐゴシック" panose="020B0600070205080204" pitchFamily="50" charset="-128"/>
              <a:ea typeface="ＭＳ Ｐゴシック" panose="020B0600070205080204" pitchFamily="50" charset="-128"/>
            </a:rPr>
            <a:t>千円）が終了したことが主な要因である。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今後は、ゆうぱる大規模改修事業、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防災行政無線戸別受信機購入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山本公民館・山本総合支所建設事業等が予定されているため、商工費、消防費、教育費の数値の増加が見込まれる。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、合併後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公債費の抑制、収納対策の強化など</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の行財政改革</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行い、計画的に積立を行ってきたことにより、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3,696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合併算定替えの段階的縮減による普通交付税の減少や、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施設の老朽化による大規模改修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等により、基金の取り崩しが必要になると考えられるため</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事務事業の見直しや公共施設の統廃合を図り、基金の取り崩しに頼らない健全な財政運営に努める。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実質収支額は、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決算では、財政調整基金の取り崩しを行わなかったこと、また、年金生活者等臨時福祉給付金等の特定財源のある事業が終了したこと等により繰越額が少なくなったため、前年度から減少し、標準財政規模比は減少し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基金の積立額の増により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22,009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実質収支額が、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町が目標としている標準財政規模の３～５％を維持するよう努める。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年度決算は全体として黒字となり、過去の実績においても赤字は無い状況である。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ポイントの減となっているが、これ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財政調整基金の取り崩しを行わず、繰越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が少なかったた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めである。</a:t>
          </a:r>
          <a:endParaRPr lang="en-US"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農業集落排水事業特別会計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温泉事業特別会計については、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利用者数の低迷による料金収入の不足分を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会計からの基準外繰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により補てんしている状況にある。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介護保険事業勘定特別会計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への一般会計からの繰出は、全て基準内であるものの、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年々繰出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が膨らんでいるため財政圧迫の要因となっている。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国民健康保険事業勘定特別会計は、医療費（前年度比△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千円）や、連合会への負担金（前年度比△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24,000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千円）の減少等により、黒字額が増額となっている。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今後は、健全な財政運営の維持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のためにも、特別会計が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独立採算で運営できるように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料金収入を適切に改定する必要がある。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10431421</v>
      </c>
      <c r="BO4" s="410"/>
      <c r="BP4" s="410"/>
      <c r="BQ4" s="410"/>
      <c r="BR4" s="410"/>
      <c r="BS4" s="410"/>
      <c r="BT4" s="410"/>
      <c r="BU4" s="411"/>
      <c r="BV4" s="409">
        <v>11581180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2.7</v>
      </c>
      <c r="CU4" s="416"/>
      <c r="CV4" s="416"/>
      <c r="CW4" s="416"/>
      <c r="CX4" s="416"/>
      <c r="CY4" s="416"/>
      <c r="CZ4" s="416"/>
      <c r="DA4" s="417"/>
      <c r="DB4" s="415">
        <v>3.8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10211868</v>
      </c>
      <c r="BO5" s="447"/>
      <c r="BP5" s="447"/>
      <c r="BQ5" s="447"/>
      <c r="BR5" s="447"/>
      <c r="BS5" s="447"/>
      <c r="BT5" s="447"/>
      <c r="BU5" s="448"/>
      <c r="BV5" s="446">
        <v>11220756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86.8</v>
      </c>
      <c r="CU5" s="444"/>
      <c r="CV5" s="444"/>
      <c r="CW5" s="444"/>
      <c r="CX5" s="444"/>
      <c r="CY5" s="444"/>
      <c r="CZ5" s="444"/>
      <c r="DA5" s="445"/>
      <c r="DB5" s="443">
        <v>85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219553</v>
      </c>
      <c r="BO6" s="447"/>
      <c r="BP6" s="447"/>
      <c r="BQ6" s="447"/>
      <c r="BR6" s="447"/>
      <c r="BS6" s="447"/>
      <c r="BT6" s="447"/>
      <c r="BU6" s="448"/>
      <c r="BV6" s="446">
        <v>360424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90.4</v>
      </c>
      <c r="CU6" s="484"/>
      <c r="CV6" s="484"/>
      <c r="CW6" s="484"/>
      <c r="CX6" s="484"/>
      <c r="CY6" s="484"/>
      <c r="CZ6" s="484"/>
      <c r="DA6" s="485"/>
      <c r="DB6" s="483">
        <v>88.6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27883</v>
      </c>
      <c r="BO7" s="447"/>
      <c r="BP7" s="447"/>
      <c r="BQ7" s="447"/>
      <c r="BR7" s="447"/>
      <c r="BS7" s="447"/>
      <c r="BT7" s="447"/>
      <c r="BU7" s="448"/>
      <c r="BV7" s="446">
        <v>87569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6981136</v>
      </c>
      <c r="CU7" s="447"/>
      <c r="CV7" s="447"/>
      <c r="CW7" s="447"/>
      <c r="CX7" s="447"/>
      <c r="CY7" s="447"/>
      <c r="CZ7" s="447"/>
      <c r="DA7" s="448"/>
      <c r="DB7" s="446">
        <v>7164946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191670</v>
      </c>
      <c r="BO8" s="447"/>
      <c r="BP8" s="447"/>
      <c r="BQ8" s="447"/>
      <c r="BR8" s="447"/>
      <c r="BS8" s="447"/>
      <c r="BT8" s="447"/>
      <c r="BU8" s="448"/>
      <c r="BV8" s="446">
        <v>272855</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17078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-81185</v>
      </c>
      <c r="BO9" s="447"/>
      <c r="BP9" s="447"/>
      <c r="BQ9" s="447"/>
      <c r="BR9" s="447"/>
      <c r="BS9" s="447"/>
      <c r="BT9" s="447"/>
      <c r="BU9" s="448"/>
      <c r="BV9" s="446">
        <v>30171</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13.7</v>
      </c>
      <c r="CU9" s="444"/>
      <c r="CV9" s="444"/>
      <c r="CW9" s="444"/>
      <c r="CX9" s="444"/>
      <c r="CY9" s="444"/>
      <c r="CZ9" s="444"/>
      <c r="DA9" s="445"/>
      <c r="DB9" s="443">
        <v>13.6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18876</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191429</v>
      </c>
      <c r="BO10" s="447"/>
      <c r="BP10" s="447"/>
      <c r="BQ10" s="447"/>
      <c r="BR10" s="447"/>
      <c r="BS10" s="447"/>
      <c r="BT10" s="447"/>
      <c r="BU10" s="448"/>
      <c r="BV10" s="446">
        <v>119741</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112</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17084</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88</v>
      </c>
      <c r="AV12" s="479"/>
      <c r="AW12" s="479"/>
      <c r="AX12" s="479"/>
      <c r="AY12" s="480" t="s">
        <v>126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61677</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17025</v>
      </c>
      <c r="S13" s="528"/>
      <c r="T13" s="528"/>
      <c r="U13" s="528"/>
      <c r="V13" s="529"/>
      <c r="W13" s="462" t="s">
        <v>130</v>
      </c>
      <c r="X13" s="463"/>
      <c r="Y13" s="463"/>
      <c r="Z13" s="463"/>
      <c r="AA13" s="463"/>
      <c r="AB13" s="453"/>
      <c r="AC13" s="497">
        <v>1665</v>
      </c>
      <c r="AD13" s="498"/>
      <c r="AE13" s="498"/>
      <c r="AF13" s="498"/>
      <c r="AG13" s="537"/>
      <c r="AH13" s="497">
        <v>1828</v>
      </c>
      <c r="AI13" s="498"/>
      <c r="AJ13" s="498"/>
      <c r="AK13" s="498"/>
      <c r="AL13" s="499"/>
      <c r="AM13" s="475" t="s">
        <v>131</v>
      </c>
      <c r="AN13" s="476"/>
      <c r="AO13" s="476"/>
      <c r="AP13" s="476"/>
      <c r="AQ13" s="476"/>
      <c r="AR13" s="476"/>
      <c r="AS13" s="476"/>
      <c r="AT13" s="477"/>
      <c r="AU13" s="478" t="s">
        <v>112</v>
      </c>
      <c r="AV13" s="479"/>
      <c r="AW13" s="479"/>
      <c r="AX13" s="479"/>
      <c r="AY13" s="480" t="s">
        <v>132</v>
      </c>
      <c r="AZ13" s="481"/>
      <c r="BA13" s="481"/>
      <c r="BB13" s="481"/>
      <c r="BC13" s="481"/>
      <c r="BD13" s="481"/>
      <c r="BE13" s="481"/>
      <c r="BF13" s="481"/>
      <c r="BG13" s="481"/>
      <c r="BH13" s="481"/>
      <c r="BI13" s="481"/>
      <c r="BJ13" s="481"/>
      <c r="BK13" s="481"/>
      <c r="BL13" s="481"/>
      <c r="BM13" s="482"/>
      <c r="BN13" s="446">
        <v>110244</v>
      </c>
      <c r="BO13" s="447"/>
      <c r="BP13" s="447"/>
      <c r="BQ13" s="447"/>
      <c r="BR13" s="447"/>
      <c r="BS13" s="447"/>
      <c r="BT13" s="447"/>
      <c r="BU13" s="448"/>
      <c r="BV13" s="446">
        <v>88235</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7.9</v>
      </c>
      <c r="CU13" s="444"/>
      <c r="CV13" s="444"/>
      <c r="CW13" s="444"/>
      <c r="CX13" s="444"/>
      <c r="CY13" s="444"/>
      <c r="CZ13" s="444"/>
      <c r="DA13" s="445"/>
      <c r="DB13" s="443">
        <v>8.6999999999999993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134</v>
      </c>
      <c r="M14" s="525"/>
      <c r="N14" s="525"/>
      <c r="O14" s="525"/>
      <c r="P14" s="525"/>
      <c r="Q14" s="526"/>
      <c r="R14" s="527">
        <v>17423</v>
      </c>
      <c r="S14" s="528"/>
      <c r="T14" s="528"/>
      <c r="U14" s="528"/>
      <c r="V14" s="529"/>
      <c r="W14" s="436"/>
      <c r="X14" s="437"/>
      <c r="Y14" s="437"/>
      <c r="Z14" s="437"/>
      <c r="AA14" s="437"/>
      <c r="AB14" s="426"/>
      <c r="AC14" s="530">
        <v>20.100000000000001</v>
      </c>
      <c r="AD14" s="531"/>
      <c r="AE14" s="531"/>
      <c r="AF14" s="531"/>
      <c r="AG14" s="532"/>
      <c r="AH14" s="530">
        <v>20.5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2.4</v>
      </c>
      <c r="CU14" s="542"/>
      <c r="CV14" s="542"/>
      <c r="CW14" s="542"/>
      <c r="CX14" s="542"/>
      <c r="CY14" s="542"/>
      <c r="CZ14" s="542"/>
      <c r="DA14" s="543"/>
      <c r="DB14" s="541">
        <v>13.4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136</v>
      </c>
      <c r="N15" s="535"/>
      <c r="O15" s="535"/>
      <c r="P15" s="535"/>
      <c r="Q15" s="536"/>
      <c r="R15" s="527">
        <v>17372</v>
      </c>
      <c r="S15" s="528"/>
      <c r="T15" s="528"/>
      <c r="U15" s="528"/>
      <c r="V15" s="529"/>
      <c r="W15" s="462" t="s">
        <v>137</v>
      </c>
      <c r="X15" s="463"/>
      <c r="Y15" s="463"/>
      <c r="Z15" s="463"/>
      <c r="AA15" s="463"/>
      <c r="AB15" s="453"/>
      <c r="AC15" s="497">
        <v>2120</v>
      </c>
      <c r="AD15" s="498"/>
      <c r="AE15" s="498"/>
      <c r="AF15" s="498"/>
      <c r="AG15" s="537"/>
      <c r="AH15" s="497">
        <v>2338</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1450479</v>
      </c>
      <c r="BO15" s="410"/>
      <c r="BP15" s="410"/>
      <c r="BQ15" s="410"/>
      <c r="BR15" s="410"/>
      <c r="BS15" s="410"/>
      <c r="BT15" s="410"/>
      <c r="BU15" s="411"/>
      <c r="BV15" s="409">
        <v>1452523</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25.6</v>
      </c>
      <c r="AD16" s="531"/>
      <c r="AE16" s="531"/>
      <c r="AF16" s="531"/>
      <c r="AG16" s="532"/>
      <c r="AH16" s="530">
        <v>26.3</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5905233</v>
      </c>
      <c r="BO16" s="447"/>
      <c r="BP16" s="447"/>
      <c r="BQ16" s="447"/>
      <c r="BR16" s="447"/>
      <c r="BS16" s="447"/>
      <c r="BT16" s="447"/>
      <c r="BU16" s="448"/>
      <c r="BV16" s="446">
        <v>5903171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4481</v>
      </c>
      <c r="AD17" s="498"/>
      <c r="AE17" s="498"/>
      <c r="AF17" s="498"/>
      <c r="AG17" s="537"/>
      <c r="AH17" s="497">
        <v>4740</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1814574</v>
      </c>
      <c r="BO17" s="447"/>
      <c r="BP17" s="447"/>
      <c r="BQ17" s="447"/>
      <c r="BR17" s="447"/>
      <c r="BS17" s="447"/>
      <c r="BT17" s="447"/>
      <c r="BU17" s="448"/>
      <c r="BV17" s="446">
        <v>1805185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247.98</v>
      </c>
      <c r="M18" s="559"/>
      <c r="N18" s="559"/>
      <c r="O18" s="559"/>
      <c r="P18" s="559"/>
      <c r="Q18" s="559"/>
      <c r="R18" s="560"/>
      <c r="S18" s="560"/>
      <c r="T18" s="560"/>
      <c r="U18" s="560"/>
      <c r="V18" s="561"/>
      <c r="W18" s="464"/>
      <c r="X18" s="465"/>
      <c r="Y18" s="465"/>
      <c r="Z18" s="465"/>
      <c r="AA18" s="465"/>
      <c r="AB18" s="456"/>
      <c r="AC18" s="562">
        <v>54.2</v>
      </c>
      <c r="AD18" s="563"/>
      <c r="AE18" s="563"/>
      <c r="AF18" s="563"/>
      <c r="AG18" s="564"/>
      <c r="AH18" s="562">
        <v>53.2</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6120675</v>
      </c>
      <c r="BO18" s="447"/>
      <c r="BP18" s="447"/>
      <c r="BQ18" s="447"/>
      <c r="BR18" s="447"/>
      <c r="BS18" s="447"/>
      <c r="BT18" s="447"/>
      <c r="BU18" s="448"/>
      <c r="BV18" s="446">
        <v>6133968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69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7841084</v>
      </c>
      <c r="BO19" s="447"/>
      <c r="BP19" s="447"/>
      <c r="BQ19" s="447"/>
      <c r="BR19" s="447"/>
      <c r="BS19" s="447"/>
      <c r="BT19" s="447"/>
      <c r="BU19" s="448"/>
      <c r="BV19" s="446">
        <v>8122800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6010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10318678</v>
      </c>
      <c r="BO23" s="447"/>
      <c r="BP23" s="447"/>
      <c r="BQ23" s="447"/>
      <c r="BR23" s="447"/>
      <c r="BS23" s="447"/>
      <c r="BT23" s="447"/>
      <c r="BU23" s="448"/>
      <c r="BV23" s="446">
        <v>10542505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7550</v>
      </c>
      <c r="R24" s="498"/>
      <c r="S24" s="498"/>
      <c r="T24" s="498"/>
      <c r="U24" s="498"/>
      <c r="V24" s="537"/>
      <c r="W24" s="596"/>
      <c r="X24" s="584"/>
      <c r="Y24" s="585"/>
      <c r="Z24" s="496" t="s">
        <v>161</v>
      </c>
      <c r="AA24" s="476"/>
      <c r="AB24" s="476"/>
      <c r="AC24" s="476"/>
      <c r="AD24" s="476"/>
      <c r="AE24" s="476"/>
      <c r="AF24" s="476"/>
      <c r="AG24" s="477"/>
      <c r="AH24" s="497">
        <v>183</v>
      </c>
      <c r="AI24" s="498"/>
      <c r="AJ24" s="498"/>
      <c r="AK24" s="498"/>
      <c r="AL24" s="537"/>
      <c r="AM24" s="497">
        <v>556686</v>
      </c>
      <c r="AN24" s="498"/>
      <c r="AO24" s="498"/>
      <c r="AP24" s="498"/>
      <c r="AQ24" s="498"/>
      <c r="AR24" s="537"/>
      <c r="AS24" s="497">
        <v>3042</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5259526</v>
      </c>
      <c r="BO24" s="447"/>
      <c r="BP24" s="447"/>
      <c r="BQ24" s="447"/>
      <c r="BR24" s="447"/>
      <c r="BS24" s="447"/>
      <c r="BT24" s="447"/>
      <c r="BU24" s="448"/>
      <c r="BV24" s="446">
        <v>5384138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5600</v>
      </c>
      <c r="R25" s="498"/>
      <c r="S25" s="498"/>
      <c r="T25" s="498"/>
      <c r="U25" s="498"/>
      <c r="V25" s="537"/>
      <c r="W25" s="596"/>
      <c r="X25" s="584"/>
      <c r="Y25" s="585"/>
      <c r="Z25" s="496" t="s">
        <v>164</v>
      </c>
      <c r="AA25" s="476"/>
      <c r="AB25" s="476"/>
      <c r="AC25" s="476"/>
      <c r="AD25" s="476"/>
      <c r="AE25" s="476"/>
      <c r="AF25" s="476"/>
      <c r="AG25" s="477"/>
      <c r="AH25" s="497" t="s">
        <v>128</v>
      </c>
      <c r="AI25" s="498"/>
      <c r="AJ25" s="498"/>
      <c r="AK25" s="498"/>
      <c r="AL25" s="537"/>
      <c r="AM25" s="497" t="s">
        <v>165</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158668</v>
      </c>
      <c r="BO25" s="410"/>
      <c r="BP25" s="410"/>
      <c r="BQ25" s="410"/>
      <c r="BR25" s="410"/>
      <c r="BS25" s="410"/>
      <c r="BT25" s="410"/>
      <c r="BU25" s="411"/>
      <c r="BV25" s="409">
        <v>192858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5130</v>
      </c>
      <c r="R26" s="498"/>
      <c r="S26" s="498"/>
      <c r="T26" s="498"/>
      <c r="U26" s="498"/>
      <c r="V26" s="537"/>
      <c r="W26" s="596"/>
      <c r="X26" s="584"/>
      <c r="Y26" s="585"/>
      <c r="Z26" s="496" t="s">
        <v>168</v>
      </c>
      <c r="AA26" s="606"/>
      <c r="AB26" s="606"/>
      <c r="AC26" s="606"/>
      <c r="AD26" s="606"/>
      <c r="AE26" s="606"/>
      <c r="AF26" s="606"/>
      <c r="AG26" s="607"/>
      <c r="AH26" s="497">
        <v>10</v>
      </c>
      <c r="AI26" s="498"/>
      <c r="AJ26" s="498"/>
      <c r="AK26" s="498"/>
      <c r="AL26" s="537"/>
      <c r="AM26" s="497">
        <v>26810</v>
      </c>
      <c r="AN26" s="498"/>
      <c r="AO26" s="498"/>
      <c r="AP26" s="498"/>
      <c r="AQ26" s="498"/>
      <c r="AR26" s="537"/>
      <c r="AS26" s="497">
        <v>2681</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165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2880</v>
      </c>
      <c r="R27" s="498"/>
      <c r="S27" s="498"/>
      <c r="T27" s="498"/>
      <c r="U27" s="498"/>
      <c r="V27" s="537"/>
      <c r="W27" s="596"/>
      <c r="X27" s="584"/>
      <c r="Y27" s="585"/>
      <c r="Z27" s="496" t="s">
        <v>171</v>
      </c>
      <c r="AA27" s="476"/>
      <c r="AB27" s="476"/>
      <c r="AC27" s="476"/>
      <c r="AD27" s="476"/>
      <c r="AE27" s="476"/>
      <c r="AF27" s="476"/>
      <c r="AG27" s="477"/>
      <c r="AH27" s="497" t="s">
        <v>120</v>
      </c>
      <c r="AI27" s="498"/>
      <c r="AJ27" s="498"/>
      <c r="AK27" s="498"/>
      <c r="AL27" s="537"/>
      <c r="AM27" s="497" t="s">
        <v>120</v>
      </c>
      <c r="AN27" s="498"/>
      <c r="AO27" s="498"/>
      <c r="AP27" s="498"/>
      <c r="AQ27" s="498"/>
      <c r="AR27" s="537"/>
      <c r="AS27" s="497" t="s">
        <v>172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120</v>
      </c>
      <c r="BO27" s="620"/>
      <c r="BP27" s="620"/>
      <c r="BQ27" s="620"/>
      <c r="BR27" s="620"/>
      <c r="BS27" s="620"/>
      <c r="BT27" s="620"/>
      <c r="BU27" s="621"/>
      <c r="BV27" s="619" t="s">
        <v>120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2550</v>
      </c>
      <c r="R28" s="498"/>
      <c r="S28" s="498"/>
      <c r="T28" s="498"/>
      <c r="U28" s="498"/>
      <c r="V28" s="537"/>
      <c r="W28" s="596"/>
      <c r="X28" s="584"/>
      <c r="Y28" s="585"/>
      <c r="Z28" s="496" t="s">
        <v>175</v>
      </c>
      <c r="AA28" s="476"/>
      <c r="AB28" s="476"/>
      <c r="AC28" s="476"/>
      <c r="AD28" s="476"/>
      <c r="AE28" s="476"/>
      <c r="AF28" s="476"/>
      <c r="AG28" s="477"/>
      <c r="AH28" s="497" t="s">
        <v>165</v>
      </c>
      <c r="AI28" s="498"/>
      <c r="AJ28" s="498"/>
      <c r="AK28" s="498"/>
      <c r="AL28" s="537"/>
      <c r="AM28" s="497" t="s">
        <v>165</v>
      </c>
      <c r="AN28" s="498"/>
      <c r="AO28" s="498"/>
      <c r="AP28" s="498"/>
      <c r="AQ28" s="498"/>
      <c r="AR28" s="537"/>
      <c r="AS28" s="497" t="s">
        <v>120</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3696210</v>
      </c>
      <c r="BO28" s="410"/>
      <c r="BP28" s="410"/>
      <c r="BQ28" s="410"/>
      <c r="BR28" s="410"/>
      <c r="BS28" s="410"/>
      <c r="BT28" s="410"/>
      <c r="BU28" s="411"/>
      <c r="BV28" s="409">
        <v>3504781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16</v>
      </c>
      <c r="M29" s="498"/>
      <c r="N29" s="498"/>
      <c r="O29" s="498"/>
      <c r="P29" s="537"/>
      <c r="Q29" s="497">
        <v>2410</v>
      </c>
      <c r="R29" s="498"/>
      <c r="S29" s="498"/>
      <c r="T29" s="498"/>
      <c r="U29" s="498"/>
      <c r="V29" s="537"/>
      <c r="W29" s="597"/>
      <c r="X29" s="598"/>
      <c r="Y29" s="599"/>
      <c r="Z29" s="496" t="s">
        <v>178</v>
      </c>
      <c r="AA29" s="476"/>
      <c r="AB29" s="476"/>
      <c r="AC29" s="476"/>
      <c r="AD29" s="476"/>
      <c r="AE29" s="476"/>
      <c r="AF29" s="476"/>
      <c r="AG29" s="477"/>
      <c r="AH29" s="497">
        <v>183</v>
      </c>
      <c r="AI29" s="498"/>
      <c r="AJ29" s="498"/>
      <c r="AK29" s="498"/>
      <c r="AL29" s="537"/>
      <c r="AM29" s="497">
        <v>556686</v>
      </c>
      <c r="AN29" s="498"/>
      <c r="AO29" s="498"/>
      <c r="AP29" s="498"/>
      <c r="AQ29" s="498"/>
      <c r="AR29" s="537"/>
      <c r="AS29" s="497">
        <v>3042</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586198</v>
      </c>
      <c r="BO29" s="447"/>
      <c r="BP29" s="447"/>
      <c r="BQ29" s="447"/>
      <c r="BR29" s="447"/>
      <c r="BS29" s="447"/>
      <c r="BT29" s="447"/>
      <c r="BU29" s="448"/>
      <c r="BV29" s="446">
        <v>505339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95.3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1411786</v>
      </c>
      <c r="BO30" s="620"/>
      <c r="BP30" s="620"/>
      <c r="BQ30" s="620"/>
      <c r="BR30" s="620"/>
      <c r="BS30" s="620"/>
      <c r="BT30" s="620"/>
      <c r="BU30" s="621"/>
      <c r="BV30" s="619">
        <v>1342183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188</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193</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国民健康保険事業勘定特別会計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三種町水道事業会計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三種町公共下水道事業特別会計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秋田県市町村総合事務組合（一般会計）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ゆめろん</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衛生処理事業特別会計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三種町農業集落排水事業特別会計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秋田県市町村総合事務組合（交通災害共済事業等特別会計）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三種町農業公社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介護保険事業勘定特別会計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IF('各会計、関係団体の財政状況及び健全化判断比率'!B36="","",'各会計、関係団体の財政状況及び健全化判断比率'!B36)</f>
        <v>三種町温泉事業特別会計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秋田県市町村会館管理組合（一般会計）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さんばりお</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介護サービス事業勘定特別会計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秋田県後期高齢者医療広域連合（一般会計）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ゆうぱる</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国民健康保険診療施設勘定特別会計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秋田県後期高齢者医療広域連合（後期高齢者医療特別会計）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秋田県町村電算システム共同事業組合（一般会計）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能代山本広域市町村圏組合（一般会計）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能代山本広域市町村圏組合（特別養護老人ホーム運営事業特別会計）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能代山本広域市町村圏組合
（能代山本ふるさと市町村圏基金特別会計）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21</v>
      </c>
      <c r="BX43" s="632"/>
      <c r="BY43" s="633" t="str">
        <f>IF('各会計、関係団体の財政状況及び健全化判断比率'!B77="","",'各会計、関係団体の財政状況及び健全化判断比率'!B77)</f>
        <v>能代市山本郡養護老人ホーム組合（一般会計）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bLdog9ZRjjCZhTaweLAFLpUi96YXi1l0o2mVwoBFc6+gf+sn2b3LF66gOsqNtwylI5xyc+4jtnQYTcTLhoi8Q==" saltValue="2xS+VF26m2zT8C/3RF0x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4" tint="0.39997558519241921"/>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555</v>
      </c>
      <c r="D34" s="1224"/>
      <c r="E34" s="1225"/>
      <c r="F34" s="32">
        <v>3.1</v>
      </c>
      <c r="G34" s="33">
        <v>3.24</v>
      </c>
      <c r="H34" s="33">
        <v>3.23</v>
      </c>
      <c r="I34" s="33">
        <v>3.79</v>
      </c>
      <c r="J34" s="34">
        <v>2.71</v>
      </c>
      <c r="K34" s="22"/>
      <c r="L34" s="22"/>
      <c r="M34" s="22"/>
      <c r="N34" s="22"/>
      <c r="O34" s="22"/>
      <c r="P34" s="22"/>
    </row>
    <row r="35" spans="1:16" ht="39" customHeight="1" x14ac:dyDescent="0.15">
      <c r="A35" s="22"/>
      <c r="B35" s="35"/>
      <c r="C35" s="1218" t="s">
        <v>556</v>
      </c>
      <c r="D35" s="1219"/>
      <c r="E35" s="1220"/>
      <c r="F35" s="36">
        <v>2.21</v>
      </c>
      <c r="G35" s="37">
        <v>1.93</v>
      </c>
      <c r="H35" s="37">
        <v>1.66</v>
      </c>
      <c r="I35" s="37">
        <v>1.99</v>
      </c>
      <c r="J35" s="38">
        <v>1.64</v>
      </c>
      <c r="K35" s="22"/>
      <c r="L35" s="22"/>
      <c r="M35" s="22"/>
      <c r="N35" s="22"/>
      <c r="O35" s="22"/>
      <c r="P35" s="22"/>
    </row>
    <row r="36" spans="1:16" ht="39" customHeight="1" x14ac:dyDescent="0.15">
      <c r="A36" s="22"/>
      <c r="B36" s="35"/>
      <c r="C36" s="1218" t="s">
        <v>557</v>
      </c>
      <c r="D36" s="1219"/>
      <c r="E36" s="1220"/>
      <c r="F36" s="36">
        <v>2.25</v>
      </c>
      <c r="G36" s="37">
        <v>1.1000000000000001</v>
      </c>
      <c r="H36" s="37">
        <v>0.76</v>
      </c>
      <c r="I36" s="37">
        <v>0.14000000000000001</v>
      </c>
      <c r="J36" s="38">
        <v>1.1100000000000001</v>
      </c>
      <c r="K36" s="22"/>
      <c r="L36" s="22"/>
      <c r="M36" s="22"/>
      <c r="N36" s="22"/>
      <c r="O36" s="22"/>
      <c r="P36" s="22"/>
    </row>
    <row r="37" spans="1:16" ht="39" customHeight="1" x14ac:dyDescent="0.15">
      <c r="A37" s="22"/>
      <c r="B37" s="35"/>
      <c r="C37" s="1218" t="s">
        <v>558</v>
      </c>
      <c r="D37" s="1219"/>
      <c r="E37" s="1220"/>
      <c r="F37" s="36">
        <v>0.2</v>
      </c>
      <c r="G37" s="37">
        <v>0.7</v>
      </c>
      <c r="H37" s="37">
        <v>0.91</v>
      </c>
      <c r="I37" s="37">
        <v>1.03</v>
      </c>
      <c r="J37" s="38">
        <v>0.93</v>
      </c>
      <c r="K37" s="22"/>
      <c r="L37" s="22"/>
      <c r="M37" s="22"/>
      <c r="N37" s="22"/>
      <c r="O37" s="22"/>
      <c r="P37" s="22"/>
    </row>
    <row r="38" spans="1:16" ht="39" customHeight="1" x14ac:dyDescent="0.15">
      <c r="A38" s="22"/>
      <c r="B38" s="35"/>
      <c r="C38" s="1218" t="s">
        <v>559</v>
      </c>
      <c r="D38" s="1219"/>
      <c r="E38" s="1220"/>
      <c r="F38" s="36">
        <v>0.09</v>
      </c>
      <c r="G38" s="37">
        <v>0.09</v>
      </c>
      <c r="H38" s="37">
        <v>0.19</v>
      </c>
      <c r="I38" s="37">
        <v>0.17</v>
      </c>
      <c r="J38" s="38">
        <v>0.14000000000000001</v>
      </c>
      <c r="K38" s="22"/>
      <c r="L38" s="22"/>
      <c r="M38" s="22"/>
      <c r="N38" s="22"/>
      <c r="O38" s="22"/>
      <c r="P38" s="22"/>
    </row>
    <row r="39" spans="1:16" ht="39" customHeight="1" x14ac:dyDescent="0.15">
      <c r="A39" s="22"/>
      <c r="B39" s="35"/>
      <c r="C39" s="1218" t="s">
        <v>560</v>
      </c>
      <c r="D39" s="1219"/>
      <c r="E39" s="1220"/>
      <c r="F39" s="36">
        <v>0.01</v>
      </c>
      <c r="G39" s="37">
        <v>0.01</v>
      </c>
      <c r="H39" s="37">
        <v>0.03</v>
      </c>
      <c r="I39" s="37">
        <v>0.03</v>
      </c>
      <c r="J39" s="38">
        <v>0.11</v>
      </c>
      <c r="K39" s="22"/>
      <c r="L39" s="22"/>
      <c r="M39" s="22"/>
      <c r="N39" s="22"/>
      <c r="O39" s="22"/>
      <c r="P39" s="22"/>
    </row>
    <row r="40" spans="1:16" ht="39" customHeight="1" x14ac:dyDescent="0.15">
      <c r="A40" s="22"/>
      <c r="B40" s="35"/>
      <c r="C40" s="1218" t="s">
        <v>561</v>
      </c>
      <c r="D40" s="1219"/>
      <c r="E40" s="1220"/>
      <c r="F40" s="36">
        <v>0</v>
      </c>
      <c r="G40" s="37">
        <v>0.06</v>
      </c>
      <c r="H40" s="37">
        <v>0.03</v>
      </c>
      <c r="I40" s="37">
        <v>0.11</v>
      </c>
      <c r="J40" s="38">
        <v>0.05</v>
      </c>
      <c r="K40" s="22"/>
      <c r="L40" s="22"/>
      <c r="M40" s="22"/>
      <c r="N40" s="22"/>
      <c r="O40" s="22"/>
      <c r="P40" s="22"/>
    </row>
    <row r="41" spans="1:16" ht="39" customHeight="1" x14ac:dyDescent="0.15">
      <c r="A41" s="22"/>
      <c r="B41" s="35"/>
      <c r="C41" s="1218" t="s">
        <v>562</v>
      </c>
      <c r="D41" s="1219"/>
      <c r="E41" s="1220"/>
      <c r="F41" s="36">
        <v>0.05</v>
      </c>
      <c r="G41" s="37">
        <v>0.05</v>
      </c>
      <c r="H41" s="37">
        <v>7.0000000000000007E-2</v>
      </c>
      <c r="I41" s="37">
        <v>0.01</v>
      </c>
      <c r="J41" s="38">
        <v>0.03</v>
      </c>
      <c r="K41" s="22"/>
      <c r="L41" s="22"/>
      <c r="M41" s="22"/>
      <c r="N41" s="22"/>
      <c r="O41" s="22"/>
      <c r="P41" s="22"/>
    </row>
    <row r="42" spans="1:16" ht="39" customHeight="1" x14ac:dyDescent="0.15">
      <c r="A42" s="22"/>
      <c r="B42" s="39"/>
      <c r="C42" s="1218" t="s">
        <v>563</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564</v>
      </c>
      <c r="D43" s="1222"/>
      <c r="E43" s="1223"/>
      <c r="F43" s="41">
        <v>7.0000000000000007E-2</v>
      </c>
      <c r="G43" s="42">
        <v>0.19</v>
      </c>
      <c r="H43" s="42">
        <v>0.5</v>
      </c>
      <c r="I43" s="42">
        <v>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asR9EpStqSuR/bke6moJhdaTFEUKCzVGPAubbxqPlPm+60CCuuToiWHSFyzu+Q5jIfrxt/OFyfZCnzx/yInpA==" saltValue="cwqYGnMdt/7/AdSVbya2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4" tint="0.39997558519241921"/>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1363</v>
      </c>
      <c r="L45" s="60">
        <v>1290</v>
      </c>
      <c r="M45" s="60">
        <v>1163</v>
      </c>
      <c r="N45" s="60">
        <v>1168</v>
      </c>
      <c r="O45" s="61">
        <v>1137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408</v>
      </c>
      <c r="L48" s="64">
        <v>411</v>
      </c>
      <c r="M48" s="64">
        <v>453</v>
      </c>
      <c r="N48" s="64">
        <v>454</v>
      </c>
      <c r="O48" s="65">
        <v>465</v>
      </c>
      <c r="P48" s="48"/>
      <c r="Q48" s="48"/>
      <c r="R48" s="48"/>
      <c r="S48" s="48"/>
      <c r="T48" s="48"/>
      <c r="U48" s="48"/>
    </row>
    <row r="49" spans="1:21" ht="30.75" customHeight="1" x14ac:dyDescent="0.15">
      <c r="A49" s="48"/>
      <c r="B49" s="1236"/>
      <c r="C49" s="1237"/>
      <c r="D49" s="62"/>
      <c r="E49" s="1228" t="s">
        <v>16</v>
      </c>
      <c r="F49" s="1228"/>
      <c r="G49" s="1228"/>
      <c r="H49" s="1228"/>
      <c r="I49" s="1228"/>
      <c r="J49" s="1229"/>
      <c r="K49" s="63">
        <v>7</v>
      </c>
      <c r="L49" s="64">
        <v>10</v>
      </c>
      <c r="M49" s="64">
        <v>9</v>
      </c>
      <c r="N49" s="64">
        <v>8</v>
      </c>
      <c r="O49" s="65">
        <v>5</v>
      </c>
      <c r="P49" s="48"/>
      <c r="Q49" s="48"/>
      <c r="R49" s="48"/>
      <c r="S49" s="48"/>
      <c r="T49" s="48"/>
      <c r="U49" s="48"/>
    </row>
    <row r="50" spans="1:21" ht="30.75" customHeight="1" x14ac:dyDescent="0.15">
      <c r="A50" s="48"/>
      <c r="B50" s="1236"/>
      <c r="C50" s="1237"/>
      <c r="D50" s="62"/>
      <c r="E50" s="1228" t="s">
        <v>17</v>
      </c>
      <c r="F50" s="1228"/>
      <c r="G50" s="1228"/>
      <c r="H50" s="1228"/>
      <c r="I50" s="1228"/>
      <c r="J50" s="1229"/>
      <c r="K50" s="63">
        <v>43</v>
      </c>
      <c r="L50" s="64">
        <v>36</v>
      </c>
      <c r="M50" s="64">
        <v>30</v>
      </c>
      <c r="N50" s="64">
        <v>29</v>
      </c>
      <c r="O50" s="65">
        <v>13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507</v>
      </c>
      <c r="L51" s="64" t="s">
        <v>507</v>
      </c>
      <c r="M51" s="64">
        <v>0</v>
      </c>
      <c r="N51" s="64">
        <v>0</v>
      </c>
      <c r="O51" s="65" t="s">
        <v>507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1134</v>
      </c>
      <c r="L52" s="64">
        <v>1149</v>
      </c>
      <c r="M52" s="64">
        <v>1123</v>
      </c>
      <c r="N52" s="64">
        <v>1182</v>
      </c>
      <c r="O52" s="65">
        <v>1181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687</v>
      </c>
      <c r="L53" s="69">
        <v>598</v>
      </c>
      <c r="M53" s="69">
        <v>532</v>
      </c>
      <c r="N53" s="69">
        <v>477</v>
      </c>
      <c r="O53" s="70">
        <v>439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Xu02Zg4N6P2BJMybZYiDZEBm+Cs5feLrc6Z+gR5ISmHvwLvM3d5WIAuDyT5624a4n9Dbb2bggaqb7nYyyw7mA==" saltValue="vYe9TLzCX+jhRcIehZM9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4" tint="0.39997558519241921"/>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42" t="s">
        <v>24</v>
      </c>
      <c r="C41" s="1243"/>
      <c r="D41" s="81"/>
      <c r="E41" s="1248" t="s">
        <v>25</v>
      </c>
      <c r="F41" s="1248"/>
      <c r="G41" s="1248"/>
      <c r="H41" s="1249"/>
      <c r="I41" s="82">
        <v>10699</v>
      </c>
      <c r="J41" s="83">
        <v>10442</v>
      </c>
      <c r="K41" s="83">
        <v>10457</v>
      </c>
      <c r="L41" s="83">
        <v>10543</v>
      </c>
      <c r="M41" s="84">
        <v>10319</v>
      </c>
    </row>
    <row r="42" spans="2:13" ht="27.75" customHeight="1" x14ac:dyDescent="0.15">
      <c r="B42" s="1244"/>
      <c r="C42" s="1245"/>
      <c r="D42" s="85"/>
      <c r="E42" s="1250" t="s">
        <v>26</v>
      </c>
      <c r="F42" s="1250"/>
      <c r="G42" s="1250"/>
      <c r="H42" s="1251"/>
      <c r="I42" s="86">
        <v>116</v>
      </c>
      <c r="J42" s="87">
        <v>85</v>
      </c>
      <c r="K42" s="87">
        <v>58</v>
      </c>
      <c r="L42" s="87">
        <v>31</v>
      </c>
      <c r="M42" s="88">
        <v>20</v>
      </c>
    </row>
    <row r="43" spans="2:13" ht="27.75" customHeight="1" x14ac:dyDescent="0.15">
      <c r="B43" s="1244"/>
      <c r="C43" s="1245"/>
      <c r="D43" s="85"/>
      <c r="E43" s="1250" t="s">
        <v>27</v>
      </c>
      <c r="F43" s="1250"/>
      <c r="G43" s="1250"/>
      <c r="H43" s="1251"/>
      <c r="I43" s="86">
        <v>5867</v>
      </c>
      <c r="J43" s="87">
        <v>5724</v>
      </c>
      <c r="K43" s="87">
        <v>5545</v>
      </c>
      <c r="L43" s="87">
        <v>5449</v>
      </c>
      <c r="M43" s="88">
        <v>5271</v>
      </c>
    </row>
    <row r="44" spans="2:13" ht="27.75" customHeight="1" x14ac:dyDescent="0.15">
      <c r="B44" s="1244"/>
      <c r="C44" s="1245"/>
      <c r="D44" s="85"/>
      <c r="E44" s="1250" t="s">
        <v>28</v>
      </c>
      <c r="F44" s="1250"/>
      <c r="G44" s="1250"/>
      <c r="H44" s="1251"/>
      <c r="I44" s="86">
        <v>47</v>
      </c>
      <c r="J44" s="87">
        <v>37</v>
      </c>
      <c r="K44" s="87">
        <v>28</v>
      </c>
      <c r="L44" s="87">
        <v>19</v>
      </c>
      <c r="M44" s="88">
        <v>13</v>
      </c>
    </row>
    <row r="45" spans="2:13" ht="27.75" customHeight="1" x14ac:dyDescent="0.15">
      <c r="B45" s="1244"/>
      <c r="C45" s="1245"/>
      <c r="D45" s="85"/>
      <c r="E45" s="1250" t="s">
        <v>29</v>
      </c>
      <c r="F45" s="1250"/>
      <c r="G45" s="1250"/>
      <c r="H45" s="1251"/>
      <c r="I45" s="86">
        <v>1509</v>
      </c>
      <c r="J45" s="87">
        <v>1344</v>
      </c>
      <c r="K45" s="87">
        <v>1234</v>
      </c>
      <c r="L45" s="87">
        <v>1178</v>
      </c>
      <c r="M45" s="88">
        <v>1147</v>
      </c>
    </row>
    <row r="46" spans="2:13" ht="27.75" customHeight="1" x14ac:dyDescent="0.15">
      <c r="B46" s="1244"/>
      <c r="C46" s="1245"/>
      <c r="D46" s="89"/>
      <c r="E46" s="1250" t="s">
        <v>30</v>
      </c>
      <c r="F46" s="1250"/>
      <c r="G46" s="1250"/>
      <c r="H46" s="1251"/>
      <c r="I46" s="86" t="s">
        <v>507</v>
      </c>
      <c r="J46" s="87" t="s">
        <v>507</v>
      </c>
      <c r="K46" s="87" t="s">
        <v>507</v>
      </c>
      <c r="L46" s="87" t="s">
        <v>507</v>
      </c>
      <c r="M46" s="88" t="s">
        <v>507</v>
      </c>
    </row>
    <row r="47" spans="2:13" ht="27.75" customHeight="1" x14ac:dyDescent="0.15">
      <c r="B47" s="1244"/>
      <c r="C47" s="1245"/>
      <c r="D47" s="90"/>
      <c r="E47" s="1252" t="s">
        <v>31</v>
      </c>
      <c r="F47" s="1253"/>
      <c r="G47" s="1253"/>
      <c r="H47" s="1254"/>
      <c r="I47" s="86" t="s">
        <v>507</v>
      </c>
      <c r="J47" s="87" t="s">
        <v>507</v>
      </c>
      <c r="K47" s="87" t="s">
        <v>507</v>
      </c>
      <c r="L47" s="87" t="s">
        <v>507</v>
      </c>
      <c r="M47" s="88" t="s">
        <v>507</v>
      </c>
    </row>
    <row r="48" spans="2:13" ht="27.75" customHeight="1" x14ac:dyDescent="0.15">
      <c r="B48" s="1244"/>
      <c r="C48" s="1245"/>
      <c r="D48" s="85"/>
      <c r="E48" s="1250" t="s">
        <v>32</v>
      </c>
      <c r="F48" s="1250"/>
      <c r="G48" s="1250"/>
      <c r="H48" s="1251"/>
      <c r="I48" s="86" t="s">
        <v>507</v>
      </c>
      <c r="J48" s="87" t="s">
        <v>507</v>
      </c>
      <c r="K48" s="87" t="s">
        <v>507</v>
      </c>
      <c r="L48" s="87" t="s">
        <v>507</v>
      </c>
      <c r="M48" s="88" t="s">
        <v>507</v>
      </c>
    </row>
    <row r="49" spans="2:13" ht="27.75" customHeight="1" x14ac:dyDescent="0.15">
      <c r="B49" s="1246"/>
      <c r="C49" s="1247"/>
      <c r="D49" s="85"/>
      <c r="E49" s="1250" t="s">
        <v>33</v>
      </c>
      <c r="F49" s="1250"/>
      <c r="G49" s="1250"/>
      <c r="H49" s="1251"/>
      <c r="I49" s="86">
        <v>4</v>
      </c>
      <c r="J49" s="87" t="s">
        <v>507</v>
      </c>
      <c r="K49" s="87" t="s">
        <v>507</v>
      </c>
      <c r="L49" s="87" t="s">
        <v>507</v>
      </c>
      <c r="M49" s="88" t="s">
        <v>507</v>
      </c>
    </row>
    <row r="50" spans="2:13" ht="27.75" customHeight="1" x14ac:dyDescent="0.15">
      <c r="B50" s="1255" t="s">
        <v>34</v>
      </c>
      <c r="C50" s="1256"/>
      <c r="D50" s="91"/>
      <c r="E50" s="1250" t="s">
        <v>35</v>
      </c>
      <c r="F50" s="1250"/>
      <c r="G50" s="1250"/>
      <c r="H50" s="1251"/>
      <c r="I50" s="86">
        <v>3304</v>
      </c>
      <c r="J50" s="87">
        <v>3483</v>
      </c>
      <c r="K50" s="87">
        <v>4094</v>
      </c>
      <c r="L50" s="87">
        <v>4196</v>
      </c>
      <c r="M50" s="88">
        <v>4548</v>
      </c>
    </row>
    <row r="51" spans="2:13" ht="27.75" customHeight="1" x14ac:dyDescent="0.15">
      <c r="B51" s="1244"/>
      <c r="C51" s="1245"/>
      <c r="D51" s="85"/>
      <c r="E51" s="1250" t="s">
        <v>36</v>
      </c>
      <c r="F51" s="1250"/>
      <c r="G51" s="1250"/>
      <c r="H51" s="1251"/>
      <c r="I51" s="86">
        <v>619</v>
      </c>
      <c r="J51" s="87">
        <v>548</v>
      </c>
      <c r="K51" s="87">
        <v>456</v>
      </c>
      <c r="L51" s="87">
        <v>429</v>
      </c>
      <c r="M51" s="88">
        <v>410</v>
      </c>
    </row>
    <row r="52" spans="2:13" ht="27.75" customHeight="1" x14ac:dyDescent="0.15">
      <c r="B52" s="1246"/>
      <c r="C52" s="1247"/>
      <c r="D52" s="85"/>
      <c r="E52" s="1250" t="s">
        <v>37</v>
      </c>
      <c r="F52" s="1250"/>
      <c r="G52" s="1250"/>
      <c r="H52" s="1251"/>
      <c r="I52" s="86">
        <v>12271</v>
      </c>
      <c r="J52" s="87">
        <v>12220</v>
      </c>
      <c r="K52" s="87">
        <v>11932</v>
      </c>
      <c r="L52" s="87">
        <v>11779</v>
      </c>
      <c r="M52" s="88">
        <v>11668</v>
      </c>
    </row>
    <row r="53" spans="2:13" ht="27.75" customHeight="1" thickBot="1" x14ac:dyDescent="0.2">
      <c r="B53" s="1257" t="s">
        <v>38</v>
      </c>
      <c r="C53" s="1258"/>
      <c r="D53" s="92"/>
      <c r="E53" s="1259" t="s">
        <v>39</v>
      </c>
      <c r="F53" s="1259"/>
      <c r="G53" s="1259"/>
      <c r="H53" s="1260"/>
      <c r="I53" s="93">
        <v>2047</v>
      </c>
      <c r="J53" s="94">
        <v>1380</v>
      </c>
      <c r="K53" s="94">
        <v>840</v>
      </c>
      <c r="L53" s="94">
        <v>816</v>
      </c>
      <c r="M53" s="95">
        <v>145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nTiDi2KPADlKkQWQcWljkonVCOaMikF0526hjDSfgP1tDZFIfSVRHfbGOk+rAVgnU16s0W/bYr4zOCYflbKRA==" saltValue="ID3KJ/owMFRrYgZ5IFUe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3447</v>
      </c>
      <c r="G55" s="107">
        <v>3505</v>
      </c>
      <c r="H55" s="108">
        <v>3696</v>
      </c>
    </row>
    <row r="56" spans="2:8" ht="52.5" customHeight="1" x14ac:dyDescent="0.15">
      <c r="B56" s="109"/>
      <c r="C56" s="1271" t="s">
        <v>43</v>
      </c>
      <c r="D56" s="1271"/>
      <c r="E56" s="1272"/>
      <c r="F56" s="110">
        <v>445</v>
      </c>
      <c r="G56" s="110">
        <v>505</v>
      </c>
      <c r="H56" s="111">
        <v>586</v>
      </c>
    </row>
    <row r="57" spans="2:8" ht="53.25" customHeight="1" x14ac:dyDescent="0.15">
      <c r="B57" s="109"/>
      <c r="C57" s="1273" t="s">
        <v>44</v>
      </c>
      <c r="D57" s="1273"/>
      <c r="E57" s="1274"/>
      <c r="F57" s="112">
        <v>1264</v>
      </c>
      <c r="G57" s="112">
        <v>1342</v>
      </c>
      <c r="H57" s="113">
        <v>1412</v>
      </c>
    </row>
    <row r="58" spans="2:8" ht="45.75" customHeight="1" x14ac:dyDescent="0.15">
      <c r="B58" s="114"/>
      <c r="C58" s="1261" t="s">
        <v>577</v>
      </c>
      <c r="D58" s="1262"/>
      <c r="E58" s="1263"/>
      <c r="F58" s="115">
        <v>1151</v>
      </c>
      <c r="G58" s="115">
        <v>1252</v>
      </c>
      <c r="H58" s="116">
        <v>1352</v>
      </c>
    </row>
    <row r="59" spans="2:8" ht="45.75" customHeight="1" x14ac:dyDescent="0.15">
      <c r="B59" s="114"/>
      <c r="C59" s="1261" t="s">
        <v>578</v>
      </c>
      <c r="D59" s="1262"/>
      <c r="E59" s="1263"/>
      <c r="F59" s="115">
        <v>113</v>
      </c>
      <c r="G59" s="115">
        <v>90</v>
      </c>
      <c r="H59" s="116">
        <v>60</v>
      </c>
    </row>
    <row r="60" spans="2:8" ht="45.75" customHeight="1" x14ac:dyDescent="0.15">
      <c r="B60" s="114"/>
      <c r="C60" s="1261"/>
      <c r="D60" s="1262"/>
      <c r="E60" s="1263"/>
      <c r="F60" s="115"/>
      <c r="G60" s="115"/>
      <c r="H60" s="116"/>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5155</v>
      </c>
      <c r="G63" s="121">
        <v>5352</v>
      </c>
      <c r="H63" s="122">
        <v>5694</v>
      </c>
    </row>
    <row r="64" spans="2:8" ht="15" customHeight="1" x14ac:dyDescent="0.15"/>
    <row r="65" ht="0" hidden="1" customHeight="1" x14ac:dyDescent="0.15"/>
    <row r="66" ht="0" hidden="1" customHeight="1" x14ac:dyDescent="0.15"/>
  </sheetData>
  <sheetProtection algorithmName="SHA-512" hashValue="KdlE/AxKAgCp1UHxkbsGFdl5pqdLHpL3axmCeayrhvPeezLnbfgLbCot9zBEFpO6lSznOQ4wSFJg9lCS2H9Ihw==" saltValue="t5UfiYTGOJfFCLuTsaOx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596</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13.4</v>
      </c>
      <c r="CG51" s="1277"/>
      <c r="CH51" s="1277"/>
      <c r="CI51" s="1277"/>
      <c r="CJ51" s="1277"/>
      <c r="CK51" s="1277"/>
      <c r="CL51" s="1277"/>
      <c r="CM51" s="1277"/>
      <c r="CN51" s="1277">
        <v>13.4</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57.7</v>
      </c>
      <c r="CG53" s="1277"/>
      <c r="CH53" s="1277"/>
      <c r="CI53" s="1277"/>
      <c r="CJ53" s="1277"/>
      <c r="CK53" s="1277"/>
      <c r="CL53" s="1277"/>
      <c r="CM53" s="1277"/>
      <c r="CN53" s="1277">
        <v>57.5</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593</v>
      </c>
      <c r="AO55" s="1281"/>
      <c r="AP55" s="1281"/>
      <c r="AQ55" s="1281"/>
      <c r="AR55" s="1281"/>
      <c r="AS55" s="1281"/>
      <c r="AT55" s="1281"/>
      <c r="AU55" s="1281"/>
      <c r="AV55" s="1281"/>
      <c r="AW55" s="1281"/>
      <c r="AX55" s="1281"/>
      <c r="AY55" s="1281"/>
      <c r="AZ55" s="1281"/>
      <c r="BA55" s="1281"/>
      <c r="BB55" s="1280" t="s">
        <v>591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37.200000000000003</v>
      </c>
      <c r="CG55" s="1277"/>
      <c r="CH55" s="1277"/>
      <c r="CI55" s="1277"/>
      <c r="CJ55" s="1277"/>
      <c r="CK55" s="1277"/>
      <c r="CL55" s="1277"/>
      <c r="CM55" s="1277"/>
      <c r="CN55" s="1277">
        <v>24</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56.1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590</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v>32.799999999999997</v>
      </c>
      <c r="BQ73" s="1277"/>
      <c r="BR73" s="1277"/>
      <c r="BS73" s="1277"/>
      <c r="BT73" s="1277"/>
      <c r="BU73" s="1277"/>
      <c r="BV73" s="1277"/>
      <c r="BW73" s="1277"/>
      <c r="BX73" s="1277">
        <v>22.6</v>
      </c>
      <c r="BY73" s="1277"/>
      <c r="BZ73" s="1277"/>
      <c r="CA73" s="1277"/>
      <c r="CB73" s="1277"/>
      <c r="CC73" s="1277"/>
      <c r="CD73" s="1277"/>
      <c r="CE73" s="1277"/>
      <c r="CF73" s="1277">
        <v>13.4</v>
      </c>
      <c r="CG73" s="1277"/>
      <c r="CH73" s="1277"/>
      <c r="CI73" s="1277"/>
      <c r="CJ73" s="1277"/>
      <c r="CK73" s="1277"/>
      <c r="CL73" s="1277"/>
      <c r="CM73" s="1277"/>
      <c r="CN73" s="1277">
        <v>13.4</v>
      </c>
      <c r="CO73" s="1277"/>
      <c r="CP73" s="1277"/>
      <c r="CQ73" s="1277"/>
      <c r="CR73" s="1277"/>
      <c r="CS73" s="1277"/>
      <c r="CT73" s="1277"/>
      <c r="CU73" s="1277"/>
      <c r="CV73" s="1277">
        <v>2.4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13.5</v>
      </c>
      <c r="BQ75" s="1277"/>
      <c r="BR75" s="1277"/>
      <c r="BS75" s="1277"/>
      <c r="BT75" s="1277"/>
      <c r="BU75" s="1277"/>
      <c r="BV75" s="1277"/>
      <c r="BW75" s="1277"/>
      <c r="BX75" s="1277">
        <v>11.5</v>
      </c>
      <c r="BY75" s="1277"/>
      <c r="BZ75" s="1277"/>
      <c r="CA75" s="1277"/>
      <c r="CB75" s="1277"/>
      <c r="CC75" s="1277"/>
      <c r="CD75" s="1277"/>
      <c r="CE75" s="1277"/>
      <c r="CF75" s="1277">
        <v>9.6999999999999993</v>
      </c>
      <c r="CG75" s="1277"/>
      <c r="CH75" s="1277"/>
      <c r="CI75" s="1277"/>
      <c r="CJ75" s="1277"/>
      <c r="CK75" s="1277"/>
      <c r="CL75" s="1277"/>
      <c r="CM75" s="1277"/>
      <c r="CN75" s="1277">
        <v>8.6999999999999993</v>
      </c>
      <c r="CO75" s="1277"/>
      <c r="CP75" s="1277"/>
      <c r="CQ75" s="1277"/>
      <c r="CR75" s="1277"/>
      <c r="CS75" s="1277"/>
      <c r="CT75" s="1277"/>
      <c r="CU75" s="1277"/>
      <c r="CV75" s="1277">
        <v>7.9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593</v>
      </c>
      <c r="AO77" s="1281"/>
      <c r="AP77" s="1281"/>
      <c r="AQ77" s="1281"/>
      <c r="AR77" s="1281"/>
      <c r="AS77" s="1281"/>
      <c r="AT77" s="1281"/>
      <c r="AU77" s="1281"/>
      <c r="AV77" s="1281"/>
      <c r="AW77" s="1281"/>
      <c r="AX77" s="1281"/>
      <c r="AY77" s="1281"/>
      <c r="AZ77" s="1281"/>
      <c r="BA77" s="1281"/>
      <c r="BB77" s="1280" t="s">
        <v>591</v>
      </c>
      <c r="BC77" s="1280"/>
      <c r="BD77" s="1280"/>
      <c r="BE77" s="1280"/>
      <c r="BF77" s="1280"/>
      <c r="BG77" s="1280"/>
      <c r="BH77" s="1280"/>
      <c r="BI77" s="1280"/>
      <c r="BJ77" s="1280"/>
      <c r="BK77" s="1280"/>
      <c r="BL77" s="1280"/>
      <c r="BM77" s="1280"/>
      <c r="BN77" s="1280"/>
      <c r="BO77" s="1280"/>
      <c r="BP77" s="1277">
        <v>58.8</v>
      </c>
      <c r="BQ77" s="1277"/>
      <c r="BR77" s="1277"/>
      <c r="BS77" s="1277"/>
      <c r="BT77" s="1277"/>
      <c r="BU77" s="1277"/>
      <c r="BV77" s="1277"/>
      <c r="BW77" s="1277"/>
      <c r="BX77" s="1277">
        <v>49.7</v>
      </c>
      <c r="BY77" s="1277"/>
      <c r="BZ77" s="1277"/>
      <c r="CA77" s="1277"/>
      <c r="CB77" s="1277"/>
      <c r="CC77" s="1277"/>
      <c r="CD77" s="1277"/>
      <c r="CE77" s="1277"/>
      <c r="CF77" s="1277">
        <v>37.200000000000003</v>
      </c>
      <c r="CG77" s="1277"/>
      <c r="CH77" s="1277"/>
      <c r="CI77" s="1277"/>
      <c r="CJ77" s="1277"/>
      <c r="CK77" s="1277"/>
      <c r="CL77" s="1277"/>
      <c r="CM77" s="1277"/>
      <c r="CN77" s="1277">
        <v>24</v>
      </c>
      <c r="CO77" s="1277"/>
      <c r="CP77" s="1277"/>
      <c r="CQ77" s="1277"/>
      <c r="CR77" s="1277"/>
      <c r="CS77" s="1277"/>
      <c r="CT77" s="1277"/>
      <c r="CU77" s="1277"/>
      <c r="CV77" s="1277">
        <v>19.8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12.4</v>
      </c>
      <c r="BQ79" s="1277"/>
      <c r="BR79" s="1277"/>
      <c r="BS79" s="1277"/>
      <c r="BT79" s="1277"/>
      <c r="BU79" s="1277"/>
      <c r="BV79" s="1277"/>
      <c r="BW79" s="1277"/>
      <c r="BX79" s="1277">
        <v>11.2</v>
      </c>
      <c r="BY79" s="1277"/>
      <c r="BZ79" s="1277"/>
      <c r="CA79" s="1277"/>
      <c r="CB79" s="1277"/>
      <c r="CC79" s="1277"/>
      <c r="CD79" s="1277"/>
      <c r="CE79" s="1277"/>
      <c r="CF79" s="1277">
        <v>10.1</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09hQA5q4AUzDI2K732EbW/U6+eEcJ3BA1AEUFBC5hYd7FoKFiSuXVJ9wb8IhOGIJclPqKD2tD4CYBFxs8A1SA==" saltValue="FoLlDy6AORTDBRhunwb0t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E8TiVd0ZY3i6HUNnPD4AtldKmOi309EOYlfBj65LvNyoL823586T51HrU/1KBRd9k1nTjouoWPywe9cBuRxJw==" saltValue="SKBoTQPjhfuIsTaSBfDx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R135"/>
  <sheetViews>
    <sheetView showGridLines="0" topLeftCell="A82"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YpHFcdnunS2swZhO6XanJq4QXAoN3+LkQJiDuTsYW9m1KiC5sGk8i/+MURVLHRlFz98vDw9t7Dm/1vjG+2mCA==" saltValue="x0Nws8Z1IPxzAkJ8TmUw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92219</v>
      </c>
      <c r="E3" s="141"/>
      <c r="F3" s="142">
        <v>118124</v>
      </c>
      <c r="G3" s="143"/>
      <c r="H3" s="144"/>
    </row>
    <row r="4" spans="1:8" x14ac:dyDescent="0.15">
      <c r="A4" s="145"/>
      <c r="B4" s="146"/>
      <c r="C4" s="147"/>
      <c r="D4" s="148">
        <v>51906</v>
      </c>
      <c r="E4" s="149"/>
      <c r="F4" s="150">
        <v>54614</v>
      </c>
      <c r="G4" s="151"/>
      <c r="H4" s="152"/>
    </row>
    <row r="5" spans="1:8" x14ac:dyDescent="0.15">
      <c r="A5" s="133" t="s">
        <v>542</v>
      </c>
      <c r="B5" s="138"/>
      <c r="C5" s="139"/>
      <c r="D5" s="140">
        <v>62579</v>
      </c>
      <c r="E5" s="141"/>
      <c r="F5" s="142">
        <v>101693</v>
      </c>
      <c r="G5" s="143"/>
      <c r="H5" s="144"/>
    </row>
    <row r="6" spans="1:8" x14ac:dyDescent="0.15">
      <c r="A6" s="145"/>
      <c r="B6" s="146"/>
      <c r="C6" s="147"/>
      <c r="D6" s="148">
        <v>27507</v>
      </c>
      <c r="E6" s="149"/>
      <c r="F6" s="150">
        <v>51066</v>
      </c>
      <c r="G6" s="151"/>
      <c r="H6" s="152"/>
    </row>
    <row r="7" spans="1:8" x14ac:dyDescent="0.15">
      <c r="A7" s="133" t="s">
        <v>543</v>
      </c>
      <c r="B7" s="138"/>
      <c r="C7" s="139"/>
      <c r="D7" s="140">
        <v>63943</v>
      </c>
      <c r="E7" s="141"/>
      <c r="F7" s="142">
        <v>96635</v>
      </c>
      <c r="G7" s="143"/>
      <c r="H7" s="144"/>
    </row>
    <row r="8" spans="1:8" x14ac:dyDescent="0.15">
      <c r="A8" s="145"/>
      <c r="B8" s="146"/>
      <c r="C8" s="147"/>
      <c r="D8" s="148">
        <v>34965</v>
      </c>
      <c r="E8" s="149"/>
      <c r="F8" s="150">
        <v>44408</v>
      </c>
      <c r="G8" s="151"/>
      <c r="H8" s="152"/>
    </row>
    <row r="9" spans="1:8" x14ac:dyDescent="0.15">
      <c r="A9" s="133" t="s">
        <v>544</v>
      </c>
      <c r="B9" s="138"/>
      <c r="C9" s="139"/>
      <c r="D9" s="140">
        <v>93457</v>
      </c>
      <c r="E9" s="141"/>
      <c r="F9" s="142">
        <v>97062</v>
      </c>
      <c r="G9" s="143"/>
      <c r="H9" s="144"/>
    </row>
    <row r="10" spans="1:8" x14ac:dyDescent="0.15">
      <c r="A10" s="145"/>
      <c r="B10" s="146"/>
      <c r="C10" s="147"/>
      <c r="D10" s="148">
        <v>74674</v>
      </c>
      <c r="E10" s="149"/>
      <c r="F10" s="150">
        <v>50112</v>
      </c>
      <c r="G10" s="151"/>
      <c r="H10" s="152"/>
    </row>
    <row r="11" spans="1:8" x14ac:dyDescent="0.15">
      <c r="A11" s="133" t="s">
        <v>545</v>
      </c>
      <c r="B11" s="138"/>
      <c r="C11" s="139"/>
      <c r="D11" s="140">
        <v>49829</v>
      </c>
      <c r="E11" s="141"/>
      <c r="F11" s="142">
        <v>106005</v>
      </c>
      <c r="G11" s="143"/>
      <c r="H11" s="144"/>
    </row>
    <row r="12" spans="1:8" x14ac:dyDescent="0.15">
      <c r="A12" s="145"/>
      <c r="B12" s="146"/>
      <c r="C12" s="153"/>
      <c r="D12" s="148">
        <v>31024</v>
      </c>
      <c r="E12" s="149"/>
      <c r="F12" s="150">
        <v>58359</v>
      </c>
      <c r="G12" s="151"/>
      <c r="H12" s="152"/>
    </row>
    <row r="13" spans="1:8" x14ac:dyDescent="0.15">
      <c r="A13" s="133"/>
      <c r="B13" s="138"/>
      <c r="C13" s="154"/>
      <c r="D13" s="155">
        <v>72405</v>
      </c>
      <c r="E13" s="156"/>
      <c r="F13" s="157">
        <v>103904</v>
      </c>
      <c r="G13" s="158"/>
      <c r="H13" s="144"/>
    </row>
    <row r="14" spans="1:8" x14ac:dyDescent="0.15">
      <c r="A14" s="145"/>
      <c r="B14" s="146"/>
      <c r="C14" s="147"/>
      <c r="D14" s="148">
        <v>44015</v>
      </c>
      <c r="E14" s="149"/>
      <c r="F14" s="150">
        <v>51712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3.15</v>
      </c>
      <c r="C19" s="159">
        <f>ROUND(VALUE(SUBSTITUTE(実質収支比率等に係る経年分析!G$48,"▲","-")),2)</f>
        <v>3.3</v>
      </c>
      <c r="D19" s="159">
        <f>ROUND(VALUE(SUBSTITUTE(実質収支比率等に係る経年分析!H$48,"▲","-")),2)</f>
        <v>3.31</v>
      </c>
      <c r="E19" s="159">
        <f>ROUND(VALUE(SUBSTITUTE(実質収支比率等に係る経年分析!I$48,"▲","-")),2)</f>
        <v>3.81</v>
      </c>
      <c r="F19" s="159">
        <f>ROUND(VALUE(SUBSTITUTE(実質収支比率等に係る経年分析!J$48,"▲","-")),2)</f>
        <v>2.75</v>
      </c>
    </row>
    <row r="20" spans="1:11" x14ac:dyDescent="0.15">
      <c r="A20" s="159" t="s">
        <v>49</v>
      </c>
      <c r="B20" s="159">
        <f>ROUND(VALUE(SUBSTITUTE(実質収支比率等に係る経年分析!F$47,"▲","-")),2)</f>
        <v>38.19</v>
      </c>
      <c r="C20" s="159">
        <f>ROUND(VALUE(SUBSTITUTE(実質収支比率等に係る経年分析!G$47,"▲","-")),2)</f>
        <v>41.05</v>
      </c>
      <c r="D20" s="159">
        <f>ROUND(VALUE(SUBSTITUTE(実質収支比率等に係る経年分析!H$47,"▲","-")),2)</f>
        <v>46.98</v>
      </c>
      <c r="E20" s="159">
        <f>ROUND(VALUE(SUBSTITUTE(実質収支比率等に係る経年分析!I$47,"▲","-")),2)</f>
        <v>48.92</v>
      </c>
      <c r="F20" s="159">
        <f>ROUND(VALUE(SUBSTITUTE(実質収支比率等に係る経年分析!J$47,"▲","-")),2)</f>
        <v>52.95</v>
      </c>
    </row>
    <row r="21" spans="1:11" x14ac:dyDescent="0.15">
      <c r="A21" s="159" t="s">
        <v>50</v>
      </c>
      <c r="B21" s="159">
        <f>IF(ISNUMBER(VALUE(SUBSTITUTE(実質収支比率等に係る経年分析!F$49,"▲","-"))),ROUND(VALUE(SUBSTITUTE(実質収支比率等に係る経年分析!F$49,"▲","-")),2),NA())</f>
        <v>4.87</v>
      </c>
      <c r="C21" s="159">
        <f>IF(ISNUMBER(VALUE(SUBSTITUTE(実質収支比率等に係る経年分析!G$49,"▲","-"))),ROUND(VALUE(SUBSTITUTE(実質収支比率等に係る経年分析!G$49,"▲","-")),2),NA())</f>
        <v>2.37</v>
      </c>
      <c r="D21" s="159">
        <f>IF(ISNUMBER(VALUE(SUBSTITUTE(実質収支比率等に係る経年分析!H$49,"▲","-"))),ROUND(VALUE(SUBSTITUTE(実質収支比率等に係る経年分析!H$49,"▲","-")),2),NA())</f>
        <v>6.92</v>
      </c>
      <c r="E21" s="159">
        <f>IF(ISNUMBER(VALUE(SUBSTITUTE(実質収支比率等に係る経年分析!I$49,"▲","-"))),ROUND(VALUE(SUBSTITUTE(実質収支比率等に係る経年分析!I$49,"▲","-")),2),NA())</f>
        <v>1.23</v>
      </c>
      <c r="F21" s="159">
        <f>IF(ISNUMBER(VALUE(SUBSTITUTE(実質収支比率等に係る経年分析!J$49,"▲","-"))),ROUND(VALUE(SUBSTITUTE(実質収支比率等に係る経年分析!J$49,"▲","-")),2),NA())</f>
        <v>1.58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衛生処理事業特別会計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三種町農業集落排水事業特別会計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三種町温泉事業特別会計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三種町公共下水道事業特別会計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x14ac:dyDescent="0.15">
      <c r="A33" s="160" t="str">
        <f>IF(連結実質赤字比率に係る赤字・黒字の構成分析!C$37="",NA(),連結実質赤字比率に係る赤字・黒字の構成分析!C$37)</f>
        <v>介護保険事業勘定特別会計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0.93</v>
      </c>
    </row>
    <row r="34" spans="1:16" x14ac:dyDescent="0.15">
      <c r="A34" s="160" t="str">
        <f>IF(連結実質赤字比率に係る赤字・黒字の構成分析!C$36="",NA(),連結実質赤字比率に係る赤字・黒字の構成分析!C$36)</f>
        <v>国民健康保険事業勘定特別会計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1.1000000000000001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0.14000000000000001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1.1100000000000001</v>
      </c>
    </row>
    <row r="35" spans="1:16" x14ac:dyDescent="0.15">
      <c r="A35" s="160" t="str">
        <f>IF(連結実質赤字比率に係る赤字・黒字の構成分析!C$35="",NA(),連結実質赤字比率に係る赤字・黒字の構成分析!C$35)</f>
        <v>三種町水道事業会計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2.71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1134</v>
      </c>
      <c r="E42" s="161"/>
      <c r="F42" s="161"/>
      <c r="G42" s="161">
        <f>'実質公債費比率（分子）の構造'!L$52</f>
        <v>1149</v>
      </c>
      <c r="H42" s="161"/>
      <c r="I42" s="161"/>
      <c r="J42" s="161">
        <f>'実質公債費比率（分子）の構造'!M$52</f>
        <v>1123</v>
      </c>
      <c r="K42" s="161"/>
      <c r="L42" s="161"/>
      <c r="M42" s="161">
        <f>'実質公債費比率（分子）の構造'!N$52</f>
        <v>1182</v>
      </c>
      <c r="N42" s="161"/>
      <c r="O42" s="161"/>
      <c r="P42" s="161">
        <f>'実質公債費比率（分子）の構造'!O$52</f>
        <v>1181</v>
      </c>
    </row>
    <row r="43" spans="1:16" x14ac:dyDescent="0.15">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43</v>
      </c>
      <c r="C44" s="161"/>
      <c r="D44" s="161"/>
      <c r="E44" s="161">
        <f>'実質公債費比率（分子）の構造'!L$50</f>
        <v>36</v>
      </c>
      <c r="F44" s="161"/>
      <c r="G44" s="161"/>
      <c r="H44" s="161">
        <f>'実質公債費比率（分子）の構造'!M$50</f>
        <v>30</v>
      </c>
      <c r="I44" s="161"/>
      <c r="J44" s="161"/>
      <c r="K44" s="161">
        <f>'実質公債費比率（分子）の構造'!N$50</f>
        <v>29</v>
      </c>
      <c r="L44" s="161"/>
      <c r="M44" s="161"/>
      <c r="N44" s="161">
        <f>'実質公債費比率（分子）の構造'!O$50</f>
        <v>13</v>
      </c>
      <c r="O44" s="161"/>
      <c r="P44" s="161"/>
    </row>
    <row r="45" spans="1:16" x14ac:dyDescent="0.15">
      <c r="A45" s="161" t="s">
        <v>60</v>
      </c>
      <c r="B45" s="161">
        <f>'実質公債費比率（分子）の構造'!K$49</f>
        <v>7</v>
      </c>
      <c r="C45" s="161"/>
      <c r="D45" s="161"/>
      <c r="E45" s="161">
        <f>'実質公債費比率（分子）の構造'!L$49</f>
        <v>10</v>
      </c>
      <c r="F45" s="161"/>
      <c r="G45" s="161"/>
      <c r="H45" s="161">
        <f>'実質公債費比率（分子）の構造'!M$49</f>
        <v>9</v>
      </c>
      <c r="I45" s="161"/>
      <c r="J45" s="161"/>
      <c r="K45" s="161">
        <f>'実質公債費比率（分子）の構造'!N$49</f>
        <v>8</v>
      </c>
      <c r="L45" s="161"/>
      <c r="M45" s="161"/>
      <c r="N45" s="161">
        <f>'実質公債費比率（分子）の構造'!O$49</f>
        <v>5</v>
      </c>
      <c r="O45" s="161"/>
      <c r="P45" s="161"/>
    </row>
    <row r="46" spans="1:16" x14ac:dyDescent="0.15">
      <c r="A46" s="161" t="s">
        <v>61</v>
      </c>
      <c r="B46" s="161">
        <f>'実質公債費比率（分子）の構造'!K$48</f>
        <v>408</v>
      </c>
      <c r="C46" s="161"/>
      <c r="D46" s="161"/>
      <c r="E46" s="161">
        <f>'実質公債費比率（分子）の構造'!L$48</f>
        <v>411</v>
      </c>
      <c r="F46" s="161"/>
      <c r="G46" s="161"/>
      <c r="H46" s="161">
        <f>'実質公債費比率（分子）の構造'!M$48</f>
        <v>453</v>
      </c>
      <c r="I46" s="161"/>
      <c r="J46" s="161"/>
      <c r="K46" s="161">
        <f>'実質公債費比率（分子）の構造'!N$48</f>
        <v>454</v>
      </c>
      <c r="L46" s="161"/>
      <c r="M46" s="161"/>
      <c r="N46" s="161">
        <f>'実質公債費比率（分子）の構造'!O$48</f>
        <v>465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1363</v>
      </c>
      <c r="C49" s="161"/>
      <c r="D49" s="161"/>
      <c r="E49" s="161">
        <f>'実質公債費比率（分子）の構造'!L$45</f>
        <v>1290</v>
      </c>
      <c r="F49" s="161"/>
      <c r="G49" s="161"/>
      <c r="H49" s="161">
        <f>'実質公債費比率（分子）の構造'!M$45</f>
        <v>1163</v>
      </c>
      <c r="I49" s="161"/>
      <c r="J49" s="161"/>
      <c r="K49" s="161">
        <f>'実質公債費比率（分子）の構造'!N$45</f>
        <v>1168</v>
      </c>
      <c r="L49" s="161"/>
      <c r="M49" s="161"/>
      <c r="N49" s="161">
        <f>'実質公債費比率（分子）の構造'!O$45</f>
        <v>1137</v>
      </c>
      <c r="O49" s="161"/>
      <c r="P49" s="161"/>
    </row>
    <row r="50" spans="1:16" x14ac:dyDescent="0.15">
      <c r="A50" s="161" t="s">
        <v>65</v>
      </c>
      <c r="B50" s="161" t="e">
        <f>NA()</f>
        <v>#N/A</v>
      </c>
      <c r="C50" s="161">
        <f>IF(ISNUMBER('実質公債費比率（分子）の構造'!K$53),'実質公債費比率（分子）の構造'!K$53,NA())</f>
        <v>687</v>
      </c>
      <c r="D50" s="161" t="e">
        <f>NA()</f>
        <v>#N/A</v>
      </c>
      <c r="E50" s="161" t="e">
        <f>NA()</f>
        <v>#N/A</v>
      </c>
      <c r="F50" s="161">
        <f>IF(ISNUMBER('実質公債費比率（分子）の構造'!L$53),'実質公債費比率（分子）の構造'!L$53,NA())</f>
        <v>598</v>
      </c>
      <c r="G50" s="161" t="e">
        <f>NA()</f>
        <v>#N/A</v>
      </c>
      <c r="H50" s="161" t="e">
        <f>NA()</f>
        <v>#N/A</v>
      </c>
      <c r="I50" s="161">
        <f>IF(ISNUMBER('実質公債費比率（分子）の構造'!M$53),'実質公債費比率（分子）の構造'!M$53,NA())</f>
        <v>532</v>
      </c>
      <c r="J50" s="161" t="e">
        <f>NA()</f>
        <v>#N/A</v>
      </c>
      <c r="K50" s="161" t="e">
        <f>NA()</f>
        <v>#N/A</v>
      </c>
      <c r="L50" s="161">
        <f>IF(ISNUMBER('実質公債費比率（分子）の構造'!N$53),'実質公債費比率（分子）の構造'!N$53,NA())</f>
        <v>477</v>
      </c>
      <c r="M50" s="161" t="e">
        <f>NA()</f>
        <v>#N/A</v>
      </c>
      <c r="N50" s="161" t="e">
        <f>NA()</f>
        <v>#N/A</v>
      </c>
      <c r="O50" s="161">
        <f>IF(ISNUMBER('実質公債費比率（分子）の構造'!O$53),'実質公債費比率（分子）の構造'!O$53,NA())</f>
        <v>439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12271</v>
      </c>
      <c r="E56" s="160"/>
      <c r="F56" s="160"/>
      <c r="G56" s="160">
        <f>'将来負担比率（分子）の構造'!J$52</f>
        <v>12220</v>
      </c>
      <c r="H56" s="160"/>
      <c r="I56" s="160"/>
      <c r="J56" s="160">
        <f>'将来負担比率（分子）の構造'!K$52</f>
        <v>11932</v>
      </c>
      <c r="K56" s="160"/>
      <c r="L56" s="160"/>
      <c r="M56" s="160">
        <f>'将来負担比率（分子）の構造'!L$52</f>
        <v>11779</v>
      </c>
      <c r="N56" s="160"/>
      <c r="O56" s="160"/>
      <c r="P56" s="160">
        <f>'将来負担比率（分子）の構造'!M$52</f>
        <v>11668</v>
      </c>
    </row>
    <row r="57" spans="1:16" x14ac:dyDescent="0.15">
      <c r="A57" s="160" t="s">
        <v>36</v>
      </c>
      <c r="B57" s="160"/>
      <c r="C57" s="160"/>
      <c r="D57" s="160">
        <f>'将来負担比率（分子）の構造'!I$51</f>
        <v>619</v>
      </c>
      <c r="E57" s="160"/>
      <c r="F57" s="160"/>
      <c r="G57" s="160">
        <f>'将来負担比率（分子）の構造'!J$51</f>
        <v>548</v>
      </c>
      <c r="H57" s="160"/>
      <c r="I57" s="160"/>
      <c r="J57" s="160">
        <f>'将来負担比率（分子）の構造'!K$51</f>
        <v>456</v>
      </c>
      <c r="K57" s="160"/>
      <c r="L57" s="160"/>
      <c r="M57" s="160">
        <f>'将来負担比率（分子）の構造'!L$51</f>
        <v>429</v>
      </c>
      <c r="N57" s="160"/>
      <c r="O57" s="160"/>
      <c r="P57" s="160">
        <f>'将来負担比率（分子）の構造'!M$51</f>
        <v>410</v>
      </c>
    </row>
    <row r="58" spans="1:16" x14ac:dyDescent="0.15">
      <c r="A58" s="160" t="s">
        <v>35</v>
      </c>
      <c r="B58" s="160"/>
      <c r="C58" s="160"/>
      <c r="D58" s="160">
        <f>'将来負担比率（分子）の構造'!I$50</f>
        <v>3304</v>
      </c>
      <c r="E58" s="160"/>
      <c r="F58" s="160"/>
      <c r="G58" s="160">
        <f>'将来負担比率（分子）の構造'!J$50</f>
        <v>3483</v>
      </c>
      <c r="H58" s="160"/>
      <c r="I58" s="160"/>
      <c r="J58" s="160">
        <f>'将来負担比率（分子）の構造'!K$50</f>
        <v>4094</v>
      </c>
      <c r="K58" s="160"/>
      <c r="L58" s="160"/>
      <c r="M58" s="160">
        <f>'将来負担比率（分子）の構造'!L$50</f>
        <v>4196</v>
      </c>
      <c r="N58" s="160"/>
      <c r="O58" s="160"/>
      <c r="P58" s="160">
        <f>'将来負担比率（分子）の構造'!M$50</f>
        <v>4548</v>
      </c>
    </row>
    <row r="59" spans="1:16" x14ac:dyDescent="0.15">
      <c r="A59" s="160" t="s">
        <v>33</v>
      </c>
      <c r="B59" s="160">
        <f>'将来負担比率（分子）の構造'!I$49</f>
        <v>4</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1509</v>
      </c>
      <c r="C62" s="160"/>
      <c r="D62" s="160"/>
      <c r="E62" s="160">
        <f>'将来負担比率（分子）の構造'!J$45</f>
        <v>1344</v>
      </c>
      <c r="F62" s="160"/>
      <c r="G62" s="160"/>
      <c r="H62" s="160">
        <f>'将来負担比率（分子）の構造'!K$45</f>
        <v>1234</v>
      </c>
      <c r="I62" s="160"/>
      <c r="J62" s="160"/>
      <c r="K62" s="160">
        <f>'将来負担比率（分子）の構造'!L$45</f>
        <v>1178</v>
      </c>
      <c r="L62" s="160"/>
      <c r="M62" s="160"/>
      <c r="N62" s="160">
        <f>'将来負担比率（分子）の構造'!M$45</f>
        <v>1147</v>
      </c>
      <c r="O62" s="160"/>
      <c r="P62" s="160"/>
    </row>
    <row r="63" spans="1:16" x14ac:dyDescent="0.15">
      <c r="A63" s="160" t="s">
        <v>28</v>
      </c>
      <c r="B63" s="160">
        <f>'将来負担比率（分子）の構造'!I$44</f>
        <v>47</v>
      </c>
      <c r="C63" s="160"/>
      <c r="D63" s="160"/>
      <c r="E63" s="160">
        <f>'将来負担比率（分子）の構造'!J$44</f>
        <v>37</v>
      </c>
      <c r="F63" s="160"/>
      <c r="G63" s="160"/>
      <c r="H63" s="160">
        <f>'将来負担比率（分子）の構造'!K$44</f>
        <v>28</v>
      </c>
      <c r="I63" s="160"/>
      <c r="J63" s="160"/>
      <c r="K63" s="160">
        <f>'将来負担比率（分子）の構造'!L$44</f>
        <v>19</v>
      </c>
      <c r="L63" s="160"/>
      <c r="M63" s="160"/>
      <c r="N63" s="160">
        <f>'将来負担比率（分子）の構造'!M$44</f>
        <v>13</v>
      </c>
      <c r="O63" s="160"/>
      <c r="P63" s="160"/>
    </row>
    <row r="64" spans="1:16" x14ac:dyDescent="0.15">
      <c r="A64" s="160" t="s">
        <v>27</v>
      </c>
      <c r="B64" s="160">
        <f>'将来負担比率（分子）の構造'!I$43</f>
        <v>5867</v>
      </c>
      <c r="C64" s="160"/>
      <c r="D64" s="160"/>
      <c r="E64" s="160">
        <f>'将来負担比率（分子）の構造'!J$43</f>
        <v>5724</v>
      </c>
      <c r="F64" s="160"/>
      <c r="G64" s="160"/>
      <c r="H64" s="160">
        <f>'将来負担比率（分子）の構造'!K$43</f>
        <v>5545</v>
      </c>
      <c r="I64" s="160"/>
      <c r="J64" s="160"/>
      <c r="K64" s="160">
        <f>'将来負担比率（分子）の構造'!L$43</f>
        <v>5449</v>
      </c>
      <c r="L64" s="160"/>
      <c r="M64" s="160"/>
      <c r="N64" s="160">
        <f>'将来負担比率（分子）の構造'!M$43</f>
        <v>5271</v>
      </c>
      <c r="O64" s="160"/>
      <c r="P64" s="160"/>
    </row>
    <row r="65" spans="1:16" x14ac:dyDescent="0.15">
      <c r="A65" s="160" t="s">
        <v>26</v>
      </c>
      <c r="B65" s="160">
        <f>'将来負担比率（分子）の構造'!I$42</f>
        <v>116</v>
      </c>
      <c r="C65" s="160"/>
      <c r="D65" s="160"/>
      <c r="E65" s="160">
        <f>'将来負担比率（分子）の構造'!J$42</f>
        <v>85</v>
      </c>
      <c r="F65" s="160"/>
      <c r="G65" s="160"/>
      <c r="H65" s="160">
        <f>'将来負担比率（分子）の構造'!K$42</f>
        <v>58</v>
      </c>
      <c r="I65" s="160"/>
      <c r="J65" s="160"/>
      <c r="K65" s="160">
        <f>'将来負担比率（分子）の構造'!L$42</f>
        <v>31</v>
      </c>
      <c r="L65" s="160"/>
      <c r="M65" s="160"/>
      <c r="N65" s="160">
        <f>'将来負担比率（分子）の構造'!M$42</f>
        <v>20</v>
      </c>
      <c r="O65" s="160"/>
      <c r="P65" s="160"/>
    </row>
    <row r="66" spans="1:16" x14ac:dyDescent="0.15">
      <c r="A66" s="160" t="s">
        <v>25</v>
      </c>
      <c r="B66" s="160">
        <f>'将来負担比率（分子）の構造'!I$41</f>
        <v>10699</v>
      </c>
      <c r="C66" s="160"/>
      <c r="D66" s="160"/>
      <c r="E66" s="160">
        <f>'将来負担比率（分子）の構造'!J$41</f>
        <v>10442</v>
      </c>
      <c r="F66" s="160"/>
      <c r="G66" s="160"/>
      <c r="H66" s="160">
        <f>'将来負担比率（分子）の構造'!K$41</f>
        <v>10457</v>
      </c>
      <c r="I66" s="160"/>
      <c r="J66" s="160"/>
      <c r="K66" s="160">
        <f>'将来負担比率（分子）の構造'!L$41</f>
        <v>10543</v>
      </c>
      <c r="L66" s="160"/>
      <c r="M66" s="160"/>
      <c r="N66" s="160">
        <f>'将来負担比率（分子）の構造'!M$41</f>
        <v>10319</v>
      </c>
      <c r="O66" s="160"/>
      <c r="P66" s="160"/>
    </row>
    <row r="67" spans="1:16" x14ac:dyDescent="0.15">
      <c r="A67" s="160" t="s">
        <v>69</v>
      </c>
      <c r="B67" s="160" t="e">
        <f>NA()</f>
        <v>#N/A</v>
      </c>
      <c r="C67" s="160">
        <f>IF(ISNUMBER('将来負担比率（分子）の構造'!I$53), IF('将来負担比率（分子）の構造'!I$53 &lt; 0, 0, '将来負担比率（分子）の構造'!I$53), NA())</f>
        <v>2047</v>
      </c>
      <c r="D67" s="160" t="e">
        <f>NA()</f>
        <v>#N/A</v>
      </c>
      <c r="E67" s="160" t="e">
        <f>NA()</f>
        <v>#N/A</v>
      </c>
      <c r="F67" s="160">
        <f>IF(ISNUMBER('将来負担比率（分子）の構造'!J$53), IF('将来負担比率（分子）の構造'!J$53 &lt; 0, 0, '将来負担比率（分子）の構造'!J$53), NA())</f>
        <v>1380</v>
      </c>
      <c r="G67" s="160" t="e">
        <f>NA()</f>
        <v>#N/A</v>
      </c>
      <c r="H67" s="160" t="e">
        <f>NA()</f>
        <v>#N/A</v>
      </c>
      <c r="I67" s="160">
        <f>IF(ISNUMBER('将来負担比率（分子）の構造'!K$53), IF('将来負担比率（分子）の構造'!K$53 &lt; 0, 0, '将来負担比率（分子）の構造'!K$53), NA())</f>
        <v>840</v>
      </c>
      <c r="J67" s="160" t="e">
        <f>NA()</f>
        <v>#N/A</v>
      </c>
      <c r="K67" s="160" t="e">
        <f>NA()</f>
        <v>#N/A</v>
      </c>
      <c r="L67" s="160">
        <f>IF(ISNUMBER('将来負担比率（分子）の構造'!L$53), IF('将来負担比率（分子）の構造'!L$53 &lt; 0, 0, '将来負担比率（分子）の構造'!L$53), NA())</f>
        <v>816</v>
      </c>
      <c r="M67" s="160" t="e">
        <f>NA()</f>
        <v>#N/A</v>
      </c>
      <c r="N67" s="160" t="e">
        <f>NA()</f>
        <v>#N/A</v>
      </c>
      <c r="O67" s="160">
        <f>IF(ISNUMBER('将来負担比率（分子）の構造'!M$53), IF('将来負担比率（分子）の構造'!M$53 &lt; 0, 0, '将来負担比率（分子）の構造'!M$53), NA())</f>
        <v>145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3447</v>
      </c>
      <c r="C72" s="164">
        <f>基金残高に係る経年分析!G55</f>
        <v>3505</v>
      </c>
      <c r="D72" s="164">
        <f>基金残高に係る経年分析!H55</f>
        <v>3696</v>
      </c>
    </row>
    <row r="73" spans="1:16" x14ac:dyDescent="0.15">
      <c r="A73" s="163" t="s">
        <v>72</v>
      </c>
      <c r="B73" s="164">
        <f>基金残高に係る経年分析!F56</f>
        <v>445</v>
      </c>
      <c r="C73" s="164">
        <f>基金残高に係る経年分析!G56</f>
        <v>505</v>
      </c>
      <c r="D73" s="164">
        <f>基金残高に係る経年分析!H56</f>
        <v>586</v>
      </c>
    </row>
    <row r="74" spans="1:16" x14ac:dyDescent="0.15">
      <c r="A74" s="163" t="s">
        <v>73</v>
      </c>
      <c r="B74" s="164">
        <f>基金残高に係る経年分析!F57</f>
        <v>1264</v>
      </c>
      <c r="C74" s="164">
        <f>基金残高に係る経年分析!G57</f>
        <v>1342</v>
      </c>
      <c r="D74" s="164">
        <f>基金残高に係る経年分析!H57</f>
        <v>1412</v>
      </c>
    </row>
  </sheetData>
  <sheetProtection algorithmName="SHA-512" hashValue="YKSxJdv8XDLTLDevNvz6+Juz4IuGRP4aTh0leq7pehosoPMFgciS8EN0O3l3jQqST0OeYsukfS9KuPxBGbhmWQ==" saltValue="Zmr0EAgBCdLCE5xtvuII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1420961</v>
      </c>
      <c r="S5" s="649"/>
      <c r="T5" s="649"/>
      <c r="U5" s="649"/>
      <c r="V5" s="649"/>
      <c r="W5" s="649"/>
      <c r="X5" s="649"/>
      <c r="Y5" s="650"/>
      <c r="Z5" s="651">
        <v>13.6</v>
      </c>
      <c r="AA5" s="651"/>
      <c r="AB5" s="651"/>
      <c r="AC5" s="651"/>
      <c r="AD5" s="652">
        <v>1420961</v>
      </c>
      <c r="AE5" s="652"/>
      <c r="AF5" s="652"/>
      <c r="AG5" s="652"/>
      <c r="AH5" s="652"/>
      <c r="AI5" s="652"/>
      <c r="AJ5" s="652"/>
      <c r="AK5" s="652"/>
      <c r="AL5" s="653">
        <v>21</v>
      </c>
      <c r="AM5" s="654"/>
      <c r="AN5" s="654"/>
      <c r="AO5" s="655"/>
      <c r="AP5" s="645" t="s">
        <v>219</v>
      </c>
      <c r="AQ5" s="646"/>
      <c r="AR5" s="646"/>
      <c r="AS5" s="646"/>
      <c r="AT5" s="646"/>
      <c r="AU5" s="646"/>
      <c r="AV5" s="646"/>
      <c r="AW5" s="646"/>
      <c r="AX5" s="646"/>
      <c r="AY5" s="646"/>
      <c r="AZ5" s="646"/>
      <c r="BA5" s="646"/>
      <c r="BB5" s="646"/>
      <c r="BC5" s="646"/>
      <c r="BD5" s="646"/>
      <c r="BE5" s="646"/>
      <c r="BF5" s="647"/>
      <c r="BG5" s="659">
        <v>1375726</v>
      </c>
      <c r="BH5" s="660"/>
      <c r="BI5" s="660"/>
      <c r="BJ5" s="660"/>
      <c r="BK5" s="660"/>
      <c r="BL5" s="660"/>
      <c r="BM5" s="660"/>
      <c r="BN5" s="661"/>
      <c r="BO5" s="662">
        <v>96.8</v>
      </c>
      <c r="BP5" s="662"/>
      <c r="BQ5" s="662"/>
      <c r="BR5" s="662"/>
      <c r="BS5" s="663" t="s">
        <v>120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116875</v>
      </c>
      <c r="S6" s="660"/>
      <c r="T6" s="660"/>
      <c r="U6" s="660"/>
      <c r="V6" s="660"/>
      <c r="W6" s="660"/>
      <c r="X6" s="660"/>
      <c r="Y6" s="661"/>
      <c r="Z6" s="662">
        <v>1.1000000000000001</v>
      </c>
      <c r="AA6" s="662"/>
      <c r="AB6" s="662"/>
      <c r="AC6" s="662"/>
      <c r="AD6" s="663">
        <v>116875</v>
      </c>
      <c r="AE6" s="663"/>
      <c r="AF6" s="663"/>
      <c r="AG6" s="663"/>
      <c r="AH6" s="663"/>
      <c r="AI6" s="663"/>
      <c r="AJ6" s="663"/>
      <c r="AK6" s="663"/>
      <c r="AL6" s="664">
        <v>1.7</v>
      </c>
      <c r="AM6" s="665"/>
      <c r="AN6" s="665"/>
      <c r="AO6" s="666"/>
      <c r="AP6" s="656" t="s">
        <v>224</v>
      </c>
      <c r="AQ6" s="657"/>
      <c r="AR6" s="657"/>
      <c r="AS6" s="657"/>
      <c r="AT6" s="657"/>
      <c r="AU6" s="657"/>
      <c r="AV6" s="657"/>
      <c r="AW6" s="657"/>
      <c r="AX6" s="657"/>
      <c r="AY6" s="657"/>
      <c r="AZ6" s="657"/>
      <c r="BA6" s="657"/>
      <c r="BB6" s="657"/>
      <c r="BC6" s="657"/>
      <c r="BD6" s="657"/>
      <c r="BE6" s="657"/>
      <c r="BF6" s="658"/>
      <c r="BG6" s="659">
        <v>1375726</v>
      </c>
      <c r="BH6" s="660"/>
      <c r="BI6" s="660"/>
      <c r="BJ6" s="660"/>
      <c r="BK6" s="660"/>
      <c r="BL6" s="660"/>
      <c r="BM6" s="660"/>
      <c r="BN6" s="661"/>
      <c r="BO6" s="662">
        <v>96.8</v>
      </c>
      <c r="BP6" s="662"/>
      <c r="BQ6" s="662"/>
      <c r="BR6" s="662"/>
      <c r="BS6" s="663" t="s">
        <v>225</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110887</v>
      </c>
      <c r="CS6" s="660"/>
      <c r="CT6" s="660"/>
      <c r="CU6" s="660"/>
      <c r="CV6" s="660"/>
      <c r="CW6" s="660"/>
      <c r="CX6" s="660"/>
      <c r="CY6" s="661"/>
      <c r="CZ6" s="653">
        <v>1.1000000000000001</v>
      </c>
      <c r="DA6" s="654"/>
      <c r="DB6" s="654"/>
      <c r="DC6" s="673"/>
      <c r="DD6" s="668" t="s">
        <v>120</v>
      </c>
      <c r="DE6" s="660"/>
      <c r="DF6" s="660"/>
      <c r="DG6" s="660"/>
      <c r="DH6" s="660"/>
      <c r="DI6" s="660"/>
      <c r="DJ6" s="660"/>
      <c r="DK6" s="660"/>
      <c r="DL6" s="660"/>
      <c r="DM6" s="660"/>
      <c r="DN6" s="660"/>
      <c r="DO6" s="660"/>
      <c r="DP6" s="661"/>
      <c r="DQ6" s="668">
        <v>110887</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2346</v>
      </c>
      <c r="S7" s="660"/>
      <c r="T7" s="660"/>
      <c r="U7" s="660"/>
      <c r="V7" s="660"/>
      <c r="W7" s="660"/>
      <c r="X7" s="660"/>
      <c r="Y7" s="661"/>
      <c r="Z7" s="662">
        <v>0</v>
      </c>
      <c r="AA7" s="662"/>
      <c r="AB7" s="662"/>
      <c r="AC7" s="662"/>
      <c r="AD7" s="663">
        <v>2346</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535582</v>
      </c>
      <c r="BH7" s="660"/>
      <c r="BI7" s="660"/>
      <c r="BJ7" s="660"/>
      <c r="BK7" s="660"/>
      <c r="BL7" s="660"/>
      <c r="BM7" s="660"/>
      <c r="BN7" s="661"/>
      <c r="BO7" s="662">
        <v>37.700000000000003</v>
      </c>
      <c r="BP7" s="662"/>
      <c r="BQ7" s="662"/>
      <c r="BR7" s="662"/>
      <c r="BS7" s="663" t="s">
        <v>120</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1661595</v>
      </c>
      <c r="CS7" s="660"/>
      <c r="CT7" s="660"/>
      <c r="CU7" s="660"/>
      <c r="CV7" s="660"/>
      <c r="CW7" s="660"/>
      <c r="CX7" s="660"/>
      <c r="CY7" s="661"/>
      <c r="CZ7" s="662">
        <v>16.3</v>
      </c>
      <c r="DA7" s="662"/>
      <c r="DB7" s="662"/>
      <c r="DC7" s="662"/>
      <c r="DD7" s="668">
        <v>33154</v>
      </c>
      <c r="DE7" s="660"/>
      <c r="DF7" s="660"/>
      <c r="DG7" s="660"/>
      <c r="DH7" s="660"/>
      <c r="DI7" s="660"/>
      <c r="DJ7" s="660"/>
      <c r="DK7" s="660"/>
      <c r="DL7" s="660"/>
      <c r="DM7" s="660"/>
      <c r="DN7" s="660"/>
      <c r="DO7" s="660"/>
      <c r="DP7" s="661"/>
      <c r="DQ7" s="668">
        <v>1405749</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3103</v>
      </c>
      <c r="S8" s="660"/>
      <c r="T8" s="660"/>
      <c r="U8" s="660"/>
      <c r="V8" s="660"/>
      <c r="W8" s="660"/>
      <c r="X8" s="660"/>
      <c r="Y8" s="661"/>
      <c r="Z8" s="662">
        <v>0</v>
      </c>
      <c r="AA8" s="662"/>
      <c r="AB8" s="662"/>
      <c r="AC8" s="662"/>
      <c r="AD8" s="663">
        <v>3103</v>
      </c>
      <c r="AE8" s="663"/>
      <c r="AF8" s="663"/>
      <c r="AG8" s="663"/>
      <c r="AH8" s="663"/>
      <c r="AI8" s="663"/>
      <c r="AJ8" s="663"/>
      <c r="AK8" s="663"/>
      <c r="AL8" s="664">
        <v>0</v>
      </c>
      <c r="AM8" s="665"/>
      <c r="AN8" s="665"/>
      <c r="AO8" s="666"/>
      <c r="AP8" s="656" t="s">
        <v>231</v>
      </c>
      <c r="AQ8" s="657"/>
      <c r="AR8" s="657"/>
      <c r="AS8" s="657"/>
      <c r="AT8" s="657"/>
      <c r="AU8" s="657"/>
      <c r="AV8" s="657"/>
      <c r="AW8" s="657"/>
      <c r="AX8" s="657"/>
      <c r="AY8" s="657"/>
      <c r="AZ8" s="657"/>
      <c r="BA8" s="657"/>
      <c r="BB8" s="657"/>
      <c r="BC8" s="657"/>
      <c r="BD8" s="657"/>
      <c r="BE8" s="657"/>
      <c r="BF8" s="658"/>
      <c r="BG8" s="659">
        <v>26632</v>
      </c>
      <c r="BH8" s="660"/>
      <c r="BI8" s="660"/>
      <c r="BJ8" s="660"/>
      <c r="BK8" s="660"/>
      <c r="BL8" s="660"/>
      <c r="BM8" s="660"/>
      <c r="BN8" s="661"/>
      <c r="BO8" s="662">
        <v>1.9</v>
      </c>
      <c r="BP8" s="662"/>
      <c r="BQ8" s="662"/>
      <c r="BR8" s="662"/>
      <c r="BS8" s="668" t="s">
        <v>225</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2972245</v>
      </c>
      <c r="CS8" s="660"/>
      <c r="CT8" s="660"/>
      <c r="CU8" s="660"/>
      <c r="CV8" s="660"/>
      <c r="CW8" s="660"/>
      <c r="CX8" s="660"/>
      <c r="CY8" s="661"/>
      <c r="CZ8" s="662">
        <v>29.1</v>
      </c>
      <c r="DA8" s="662"/>
      <c r="DB8" s="662"/>
      <c r="DC8" s="662"/>
      <c r="DD8" s="668">
        <v>11232</v>
      </c>
      <c r="DE8" s="660"/>
      <c r="DF8" s="660"/>
      <c r="DG8" s="660"/>
      <c r="DH8" s="660"/>
      <c r="DI8" s="660"/>
      <c r="DJ8" s="660"/>
      <c r="DK8" s="660"/>
      <c r="DL8" s="660"/>
      <c r="DM8" s="660"/>
      <c r="DN8" s="660"/>
      <c r="DO8" s="660"/>
      <c r="DP8" s="661"/>
      <c r="DQ8" s="668">
        <v>1944986</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2903</v>
      </c>
      <c r="S9" s="660"/>
      <c r="T9" s="660"/>
      <c r="U9" s="660"/>
      <c r="V9" s="660"/>
      <c r="W9" s="660"/>
      <c r="X9" s="660"/>
      <c r="Y9" s="661"/>
      <c r="Z9" s="662">
        <v>0</v>
      </c>
      <c r="AA9" s="662"/>
      <c r="AB9" s="662"/>
      <c r="AC9" s="662"/>
      <c r="AD9" s="663">
        <v>2903</v>
      </c>
      <c r="AE9" s="663"/>
      <c r="AF9" s="663"/>
      <c r="AG9" s="663"/>
      <c r="AH9" s="663"/>
      <c r="AI9" s="663"/>
      <c r="AJ9" s="663"/>
      <c r="AK9" s="663"/>
      <c r="AL9" s="664">
        <v>0</v>
      </c>
      <c r="AM9" s="665"/>
      <c r="AN9" s="665"/>
      <c r="AO9" s="666"/>
      <c r="AP9" s="656" t="s">
        <v>234</v>
      </c>
      <c r="AQ9" s="657"/>
      <c r="AR9" s="657"/>
      <c r="AS9" s="657"/>
      <c r="AT9" s="657"/>
      <c r="AU9" s="657"/>
      <c r="AV9" s="657"/>
      <c r="AW9" s="657"/>
      <c r="AX9" s="657"/>
      <c r="AY9" s="657"/>
      <c r="AZ9" s="657"/>
      <c r="BA9" s="657"/>
      <c r="BB9" s="657"/>
      <c r="BC9" s="657"/>
      <c r="BD9" s="657"/>
      <c r="BE9" s="657"/>
      <c r="BF9" s="658"/>
      <c r="BG9" s="659">
        <v>457644</v>
      </c>
      <c r="BH9" s="660"/>
      <c r="BI9" s="660"/>
      <c r="BJ9" s="660"/>
      <c r="BK9" s="660"/>
      <c r="BL9" s="660"/>
      <c r="BM9" s="660"/>
      <c r="BN9" s="661"/>
      <c r="BO9" s="662">
        <v>32.200000000000003</v>
      </c>
      <c r="BP9" s="662"/>
      <c r="BQ9" s="662"/>
      <c r="BR9" s="662"/>
      <c r="BS9" s="668" t="s">
        <v>120</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476922</v>
      </c>
      <c r="CS9" s="660"/>
      <c r="CT9" s="660"/>
      <c r="CU9" s="660"/>
      <c r="CV9" s="660"/>
      <c r="CW9" s="660"/>
      <c r="CX9" s="660"/>
      <c r="CY9" s="661"/>
      <c r="CZ9" s="662">
        <v>4.7</v>
      </c>
      <c r="DA9" s="662"/>
      <c r="DB9" s="662"/>
      <c r="DC9" s="662"/>
      <c r="DD9" s="668">
        <v>11066</v>
      </c>
      <c r="DE9" s="660"/>
      <c r="DF9" s="660"/>
      <c r="DG9" s="660"/>
      <c r="DH9" s="660"/>
      <c r="DI9" s="660"/>
      <c r="DJ9" s="660"/>
      <c r="DK9" s="660"/>
      <c r="DL9" s="660"/>
      <c r="DM9" s="660"/>
      <c r="DN9" s="660"/>
      <c r="DO9" s="660"/>
      <c r="DP9" s="661"/>
      <c r="DQ9" s="668">
        <v>444815</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225</v>
      </c>
      <c r="S10" s="660"/>
      <c r="T10" s="660"/>
      <c r="U10" s="660"/>
      <c r="V10" s="660"/>
      <c r="W10" s="660"/>
      <c r="X10" s="660"/>
      <c r="Y10" s="661"/>
      <c r="Z10" s="662" t="s">
        <v>120</v>
      </c>
      <c r="AA10" s="662"/>
      <c r="AB10" s="662"/>
      <c r="AC10" s="662"/>
      <c r="AD10" s="663" t="s">
        <v>225</v>
      </c>
      <c r="AE10" s="663"/>
      <c r="AF10" s="663"/>
      <c r="AG10" s="663"/>
      <c r="AH10" s="663"/>
      <c r="AI10" s="663"/>
      <c r="AJ10" s="663"/>
      <c r="AK10" s="663"/>
      <c r="AL10" s="664" t="s">
        <v>225</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27010</v>
      </c>
      <c r="BH10" s="660"/>
      <c r="BI10" s="660"/>
      <c r="BJ10" s="660"/>
      <c r="BK10" s="660"/>
      <c r="BL10" s="660"/>
      <c r="BM10" s="660"/>
      <c r="BN10" s="661"/>
      <c r="BO10" s="662">
        <v>1.9</v>
      </c>
      <c r="BP10" s="662"/>
      <c r="BQ10" s="662"/>
      <c r="BR10" s="662"/>
      <c r="BS10" s="668" t="s">
        <v>120</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44815</v>
      </c>
      <c r="CS10" s="660"/>
      <c r="CT10" s="660"/>
      <c r="CU10" s="660"/>
      <c r="CV10" s="660"/>
      <c r="CW10" s="660"/>
      <c r="CX10" s="660"/>
      <c r="CY10" s="661"/>
      <c r="CZ10" s="662">
        <v>0.4</v>
      </c>
      <c r="DA10" s="662"/>
      <c r="DB10" s="662"/>
      <c r="DC10" s="662"/>
      <c r="DD10" s="668" t="s">
        <v>120</v>
      </c>
      <c r="DE10" s="660"/>
      <c r="DF10" s="660"/>
      <c r="DG10" s="660"/>
      <c r="DH10" s="660"/>
      <c r="DI10" s="660"/>
      <c r="DJ10" s="660"/>
      <c r="DK10" s="660"/>
      <c r="DL10" s="660"/>
      <c r="DM10" s="660"/>
      <c r="DN10" s="660"/>
      <c r="DO10" s="660"/>
      <c r="DP10" s="661"/>
      <c r="DQ10" s="668">
        <v>9815</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120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24296</v>
      </c>
      <c r="BH11" s="660"/>
      <c r="BI11" s="660"/>
      <c r="BJ11" s="660"/>
      <c r="BK11" s="660"/>
      <c r="BL11" s="660"/>
      <c r="BM11" s="660"/>
      <c r="BN11" s="661"/>
      <c r="BO11" s="662">
        <v>1.7</v>
      </c>
      <c r="BP11" s="662"/>
      <c r="BQ11" s="662"/>
      <c r="BR11" s="662"/>
      <c r="BS11" s="668" t="s">
        <v>241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694213</v>
      </c>
      <c r="CS11" s="660"/>
      <c r="CT11" s="660"/>
      <c r="CU11" s="660"/>
      <c r="CV11" s="660"/>
      <c r="CW11" s="660"/>
      <c r="CX11" s="660"/>
      <c r="CY11" s="661"/>
      <c r="CZ11" s="662">
        <v>6.8</v>
      </c>
      <c r="DA11" s="662"/>
      <c r="DB11" s="662"/>
      <c r="DC11" s="662"/>
      <c r="DD11" s="668">
        <v>87299</v>
      </c>
      <c r="DE11" s="660"/>
      <c r="DF11" s="660"/>
      <c r="DG11" s="660"/>
      <c r="DH11" s="660"/>
      <c r="DI11" s="660"/>
      <c r="DJ11" s="660"/>
      <c r="DK11" s="660"/>
      <c r="DL11" s="660"/>
      <c r="DM11" s="660"/>
      <c r="DN11" s="660"/>
      <c r="DO11" s="660"/>
      <c r="DP11" s="661"/>
      <c r="DQ11" s="668">
        <v>401903</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294364</v>
      </c>
      <c r="S12" s="660"/>
      <c r="T12" s="660"/>
      <c r="U12" s="660"/>
      <c r="V12" s="660"/>
      <c r="W12" s="660"/>
      <c r="X12" s="660"/>
      <c r="Y12" s="661"/>
      <c r="Z12" s="662">
        <v>2.8</v>
      </c>
      <c r="AA12" s="662"/>
      <c r="AB12" s="662"/>
      <c r="AC12" s="662"/>
      <c r="AD12" s="663">
        <v>294364</v>
      </c>
      <c r="AE12" s="663"/>
      <c r="AF12" s="663"/>
      <c r="AG12" s="663"/>
      <c r="AH12" s="663"/>
      <c r="AI12" s="663"/>
      <c r="AJ12" s="663"/>
      <c r="AK12" s="663"/>
      <c r="AL12" s="664">
        <v>4.3</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687990</v>
      </c>
      <c r="BH12" s="660"/>
      <c r="BI12" s="660"/>
      <c r="BJ12" s="660"/>
      <c r="BK12" s="660"/>
      <c r="BL12" s="660"/>
      <c r="BM12" s="660"/>
      <c r="BN12" s="661"/>
      <c r="BO12" s="662">
        <v>48.4</v>
      </c>
      <c r="BP12" s="662"/>
      <c r="BQ12" s="662"/>
      <c r="BR12" s="662"/>
      <c r="BS12" s="668" t="s">
        <v>120</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572660</v>
      </c>
      <c r="CS12" s="660"/>
      <c r="CT12" s="660"/>
      <c r="CU12" s="660"/>
      <c r="CV12" s="660"/>
      <c r="CW12" s="660"/>
      <c r="CX12" s="660"/>
      <c r="CY12" s="661"/>
      <c r="CZ12" s="662">
        <v>5.6</v>
      </c>
      <c r="DA12" s="662"/>
      <c r="DB12" s="662"/>
      <c r="DC12" s="662"/>
      <c r="DD12" s="668">
        <v>30720</v>
      </c>
      <c r="DE12" s="660"/>
      <c r="DF12" s="660"/>
      <c r="DG12" s="660"/>
      <c r="DH12" s="660"/>
      <c r="DI12" s="660"/>
      <c r="DJ12" s="660"/>
      <c r="DK12" s="660"/>
      <c r="DL12" s="660"/>
      <c r="DM12" s="660"/>
      <c r="DN12" s="660"/>
      <c r="DO12" s="660"/>
      <c r="DP12" s="661"/>
      <c r="DQ12" s="668">
        <v>346288</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10344</v>
      </c>
      <c r="S13" s="660"/>
      <c r="T13" s="660"/>
      <c r="U13" s="660"/>
      <c r="V13" s="660"/>
      <c r="W13" s="660"/>
      <c r="X13" s="660"/>
      <c r="Y13" s="661"/>
      <c r="Z13" s="662">
        <v>0.1</v>
      </c>
      <c r="AA13" s="662"/>
      <c r="AB13" s="662"/>
      <c r="AC13" s="662"/>
      <c r="AD13" s="663">
        <v>10344</v>
      </c>
      <c r="AE13" s="663"/>
      <c r="AF13" s="663"/>
      <c r="AG13" s="663"/>
      <c r="AH13" s="663"/>
      <c r="AI13" s="663"/>
      <c r="AJ13" s="663"/>
      <c r="AK13" s="663"/>
      <c r="AL13" s="664">
        <v>0.2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684108</v>
      </c>
      <c r="BH13" s="660"/>
      <c r="BI13" s="660"/>
      <c r="BJ13" s="660"/>
      <c r="BK13" s="660"/>
      <c r="BL13" s="660"/>
      <c r="BM13" s="660"/>
      <c r="BN13" s="661"/>
      <c r="BO13" s="662">
        <v>48.1</v>
      </c>
      <c r="BP13" s="662"/>
      <c r="BQ13" s="662"/>
      <c r="BR13" s="662"/>
      <c r="BS13" s="668" t="s">
        <v>120</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909608</v>
      </c>
      <c r="CS13" s="660"/>
      <c r="CT13" s="660"/>
      <c r="CU13" s="660"/>
      <c r="CV13" s="660"/>
      <c r="CW13" s="660"/>
      <c r="CX13" s="660"/>
      <c r="CY13" s="661"/>
      <c r="CZ13" s="662">
        <v>8.9</v>
      </c>
      <c r="DA13" s="662"/>
      <c r="DB13" s="662"/>
      <c r="DC13" s="662"/>
      <c r="DD13" s="668">
        <v>321723</v>
      </c>
      <c r="DE13" s="660"/>
      <c r="DF13" s="660"/>
      <c r="DG13" s="660"/>
      <c r="DH13" s="660"/>
      <c r="DI13" s="660"/>
      <c r="DJ13" s="660"/>
      <c r="DK13" s="660"/>
      <c r="DL13" s="660"/>
      <c r="DM13" s="660"/>
      <c r="DN13" s="660"/>
      <c r="DO13" s="660"/>
      <c r="DP13" s="661"/>
      <c r="DQ13" s="668">
        <v>672535</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225</v>
      </c>
      <c r="AA14" s="662"/>
      <c r="AB14" s="662"/>
      <c r="AC14" s="662"/>
      <c r="AD14" s="663" t="s">
        <v>225</v>
      </c>
      <c r="AE14" s="663"/>
      <c r="AF14" s="663"/>
      <c r="AG14" s="663"/>
      <c r="AH14" s="663"/>
      <c r="AI14" s="663"/>
      <c r="AJ14" s="663"/>
      <c r="AK14" s="663"/>
      <c r="AL14" s="664" t="s">
        <v>241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59029</v>
      </c>
      <c r="BH14" s="660"/>
      <c r="BI14" s="660"/>
      <c r="BJ14" s="660"/>
      <c r="BK14" s="660"/>
      <c r="BL14" s="660"/>
      <c r="BM14" s="660"/>
      <c r="BN14" s="661"/>
      <c r="BO14" s="662">
        <v>4.2</v>
      </c>
      <c r="BP14" s="662"/>
      <c r="BQ14" s="662"/>
      <c r="BR14" s="662"/>
      <c r="BS14" s="668" t="s">
        <v>225</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759641</v>
      </c>
      <c r="CS14" s="660"/>
      <c r="CT14" s="660"/>
      <c r="CU14" s="660"/>
      <c r="CV14" s="660"/>
      <c r="CW14" s="660"/>
      <c r="CX14" s="660"/>
      <c r="CY14" s="661"/>
      <c r="CZ14" s="662">
        <v>7.4</v>
      </c>
      <c r="DA14" s="662"/>
      <c r="DB14" s="662"/>
      <c r="DC14" s="662"/>
      <c r="DD14" s="668">
        <v>279778</v>
      </c>
      <c r="DE14" s="660"/>
      <c r="DF14" s="660"/>
      <c r="DG14" s="660"/>
      <c r="DH14" s="660"/>
      <c r="DI14" s="660"/>
      <c r="DJ14" s="660"/>
      <c r="DK14" s="660"/>
      <c r="DL14" s="660"/>
      <c r="DM14" s="660"/>
      <c r="DN14" s="660"/>
      <c r="DO14" s="660"/>
      <c r="DP14" s="661"/>
      <c r="DQ14" s="668">
        <v>502729</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23211</v>
      </c>
      <c r="S15" s="660"/>
      <c r="T15" s="660"/>
      <c r="U15" s="660"/>
      <c r="V15" s="660"/>
      <c r="W15" s="660"/>
      <c r="X15" s="660"/>
      <c r="Y15" s="661"/>
      <c r="Z15" s="662">
        <v>0.2</v>
      </c>
      <c r="AA15" s="662"/>
      <c r="AB15" s="662"/>
      <c r="AC15" s="662"/>
      <c r="AD15" s="663">
        <v>23211</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93125</v>
      </c>
      <c r="BH15" s="660"/>
      <c r="BI15" s="660"/>
      <c r="BJ15" s="660"/>
      <c r="BK15" s="660"/>
      <c r="BL15" s="660"/>
      <c r="BM15" s="660"/>
      <c r="BN15" s="661"/>
      <c r="BO15" s="662">
        <v>6.6</v>
      </c>
      <c r="BP15" s="662"/>
      <c r="BQ15" s="662"/>
      <c r="BR15" s="662"/>
      <c r="BS15" s="668" t="s">
        <v>225</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724292</v>
      </c>
      <c r="CS15" s="660"/>
      <c r="CT15" s="660"/>
      <c r="CU15" s="660"/>
      <c r="CV15" s="660"/>
      <c r="CW15" s="660"/>
      <c r="CX15" s="660"/>
      <c r="CY15" s="661"/>
      <c r="CZ15" s="662">
        <v>7.1</v>
      </c>
      <c r="DA15" s="662"/>
      <c r="DB15" s="662"/>
      <c r="DC15" s="662"/>
      <c r="DD15" s="668">
        <v>76315</v>
      </c>
      <c r="DE15" s="660"/>
      <c r="DF15" s="660"/>
      <c r="DG15" s="660"/>
      <c r="DH15" s="660"/>
      <c r="DI15" s="660"/>
      <c r="DJ15" s="660"/>
      <c r="DK15" s="660"/>
      <c r="DL15" s="660"/>
      <c r="DM15" s="660"/>
      <c r="DN15" s="660"/>
      <c r="DO15" s="660"/>
      <c r="DP15" s="661"/>
      <c r="DQ15" s="668">
        <v>634874</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225</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225</v>
      </c>
      <c r="BP16" s="662"/>
      <c r="BQ16" s="662"/>
      <c r="BR16" s="662"/>
      <c r="BS16" s="668" t="s">
        <v>165</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147720</v>
      </c>
      <c r="CS16" s="660"/>
      <c r="CT16" s="660"/>
      <c r="CU16" s="660"/>
      <c r="CV16" s="660"/>
      <c r="CW16" s="660"/>
      <c r="CX16" s="660"/>
      <c r="CY16" s="661"/>
      <c r="CZ16" s="662">
        <v>1.4</v>
      </c>
      <c r="DA16" s="662"/>
      <c r="DB16" s="662"/>
      <c r="DC16" s="662"/>
      <c r="DD16" s="668" t="s">
        <v>225</v>
      </c>
      <c r="DE16" s="660"/>
      <c r="DF16" s="660"/>
      <c r="DG16" s="660"/>
      <c r="DH16" s="660"/>
      <c r="DI16" s="660"/>
      <c r="DJ16" s="660"/>
      <c r="DK16" s="660"/>
      <c r="DL16" s="660"/>
      <c r="DM16" s="660"/>
      <c r="DN16" s="660"/>
      <c r="DO16" s="660"/>
      <c r="DP16" s="661"/>
      <c r="DQ16" s="668">
        <v>74622</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3912</v>
      </c>
      <c r="S17" s="660"/>
      <c r="T17" s="660"/>
      <c r="U17" s="660"/>
      <c r="V17" s="660"/>
      <c r="W17" s="660"/>
      <c r="X17" s="660"/>
      <c r="Y17" s="661"/>
      <c r="Z17" s="662">
        <v>0</v>
      </c>
      <c r="AA17" s="662"/>
      <c r="AB17" s="662"/>
      <c r="AC17" s="662"/>
      <c r="AD17" s="663">
        <v>3912</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225</v>
      </c>
      <c r="BP17" s="662"/>
      <c r="BQ17" s="662"/>
      <c r="BR17" s="662"/>
      <c r="BS17" s="668" t="s">
        <v>120</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1137270</v>
      </c>
      <c r="CS17" s="660"/>
      <c r="CT17" s="660"/>
      <c r="CU17" s="660"/>
      <c r="CV17" s="660"/>
      <c r="CW17" s="660"/>
      <c r="CX17" s="660"/>
      <c r="CY17" s="661"/>
      <c r="CZ17" s="662">
        <v>11.1</v>
      </c>
      <c r="DA17" s="662"/>
      <c r="DB17" s="662"/>
      <c r="DC17" s="662"/>
      <c r="DD17" s="668" t="s">
        <v>120</v>
      </c>
      <c r="DE17" s="660"/>
      <c r="DF17" s="660"/>
      <c r="DG17" s="660"/>
      <c r="DH17" s="660"/>
      <c r="DI17" s="660"/>
      <c r="DJ17" s="660"/>
      <c r="DK17" s="660"/>
      <c r="DL17" s="660"/>
      <c r="DM17" s="660"/>
      <c r="DN17" s="660"/>
      <c r="DO17" s="660"/>
      <c r="DP17" s="661"/>
      <c r="DQ17" s="668">
        <v>1072328</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5211424</v>
      </c>
      <c r="S18" s="660"/>
      <c r="T18" s="660"/>
      <c r="U18" s="660"/>
      <c r="V18" s="660"/>
      <c r="W18" s="660"/>
      <c r="X18" s="660"/>
      <c r="Y18" s="661"/>
      <c r="Z18" s="662">
        <v>50</v>
      </c>
      <c r="AA18" s="662"/>
      <c r="AB18" s="662"/>
      <c r="AC18" s="662"/>
      <c r="AD18" s="663">
        <v>4881063</v>
      </c>
      <c r="AE18" s="663"/>
      <c r="AF18" s="663"/>
      <c r="AG18" s="663"/>
      <c r="AH18" s="663"/>
      <c r="AI18" s="663"/>
      <c r="AJ18" s="663"/>
      <c r="AK18" s="663"/>
      <c r="AL18" s="664">
        <v>72.099999999999994</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165</v>
      </c>
      <c r="BH18" s="660"/>
      <c r="BI18" s="660"/>
      <c r="BJ18" s="660"/>
      <c r="BK18" s="660"/>
      <c r="BL18" s="660"/>
      <c r="BM18" s="660"/>
      <c r="BN18" s="661"/>
      <c r="BO18" s="662" t="s">
        <v>225</v>
      </c>
      <c r="BP18" s="662"/>
      <c r="BQ18" s="662"/>
      <c r="BR18" s="662"/>
      <c r="BS18" s="668" t="s">
        <v>225</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4881063</v>
      </c>
      <c r="S19" s="660"/>
      <c r="T19" s="660"/>
      <c r="U19" s="660"/>
      <c r="V19" s="660"/>
      <c r="W19" s="660"/>
      <c r="X19" s="660"/>
      <c r="Y19" s="661"/>
      <c r="Z19" s="662">
        <v>46.8</v>
      </c>
      <c r="AA19" s="662"/>
      <c r="AB19" s="662"/>
      <c r="AC19" s="662"/>
      <c r="AD19" s="663">
        <v>4881063</v>
      </c>
      <c r="AE19" s="663"/>
      <c r="AF19" s="663"/>
      <c r="AG19" s="663"/>
      <c r="AH19" s="663"/>
      <c r="AI19" s="663"/>
      <c r="AJ19" s="663"/>
      <c r="AK19" s="663"/>
      <c r="AL19" s="664">
        <v>72.099999999999994</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45235</v>
      </c>
      <c r="BH19" s="660"/>
      <c r="BI19" s="660"/>
      <c r="BJ19" s="660"/>
      <c r="BK19" s="660"/>
      <c r="BL19" s="660"/>
      <c r="BM19" s="660"/>
      <c r="BN19" s="661"/>
      <c r="BO19" s="662">
        <v>3.2</v>
      </c>
      <c r="BP19" s="662"/>
      <c r="BQ19" s="662"/>
      <c r="BR19" s="662"/>
      <c r="BS19" s="668" t="s">
        <v>165</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120</v>
      </c>
      <c r="DA19" s="662"/>
      <c r="DB19" s="662"/>
      <c r="DC19" s="662"/>
      <c r="DD19" s="668" t="s">
        <v>120</v>
      </c>
      <c r="DE19" s="660"/>
      <c r="DF19" s="660"/>
      <c r="DG19" s="660"/>
      <c r="DH19" s="660"/>
      <c r="DI19" s="660"/>
      <c r="DJ19" s="660"/>
      <c r="DK19" s="660"/>
      <c r="DL19" s="660"/>
      <c r="DM19" s="660"/>
      <c r="DN19" s="660"/>
      <c r="DO19" s="660"/>
      <c r="DP19" s="661"/>
      <c r="DQ19" s="668" t="s">
        <v>225</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329827</v>
      </c>
      <c r="S20" s="660"/>
      <c r="T20" s="660"/>
      <c r="U20" s="660"/>
      <c r="V20" s="660"/>
      <c r="W20" s="660"/>
      <c r="X20" s="660"/>
      <c r="Y20" s="661"/>
      <c r="Z20" s="662">
        <v>3.2</v>
      </c>
      <c r="AA20" s="662"/>
      <c r="AB20" s="662"/>
      <c r="AC20" s="662"/>
      <c r="AD20" s="663" t="s">
        <v>120</v>
      </c>
      <c r="AE20" s="663"/>
      <c r="AF20" s="663"/>
      <c r="AG20" s="663"/>
      <c r="AH20" s="663"/>
      <c r="AI20" s="663"/>
      <c r="AJ20" s="663"/>
      <c r="AK20" s="663"/>
      <c r="AL20" s="664" t="s">
        <v>225</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45235</v>
      </c>
      <c r="BH20" s="660"/>
      <c r="BI20" s="660"/>
      <c r="BJ20" s="660"/>
      <c r="BK20" s="660"/>
      <c r="BL20" s="660"/>
      <c r="BM20" s="660"/>
      <c r="BN20" s="661"/>
      <c r="BO20" s="662">
        <v>3.2</v>
      </c>
      <c r="BP20" s="662"/>
      <c r="BQ20" s="662"/>
      <c r="BR20" s="662"/>
      <c r="BS20" s="668" t="s">
        <v>225</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10211868</v>
      </c>
      <c r="CS20" s="660"/>
      <c r="CT20" s="660"/>
      <c r="CU20" s="660"/>
      <c r="CV20" s="660"/>
      <c r="CW20" s="660"/>
      <c r="CX20" s="660"/>
      <c r="CY20" s="661"/>
      <c r="CZ20" s="662">
        <v>100</v>
      </c>
      <c r="DA20" s="662"/>
      <c r="DB20" s="662"/>
      <c r="DC20" s="662"/>
      <c r="DD20" s="668">
        <v>851287</v>
      </c>
      <c r="DE20" s="660"/>
      <c r="DF20" s="660"/>
      <c r="DG20" s="660"/>
      <c r="DH20" s="660"/>
      <c r="DI20" s="660"/>
      <c r="DJ20" s="660"/>
      <c r="DK20" s="660"/>
      <c r="DL20" s="660"/>
      <c r="DM20" s="660"/>
      <c r="DN20" s="660"/>
      <c r="DO20" s="660"/>
      <c r="DP20" s="661"/>
      <c r="DQ20" s="668">
        <v>7621531</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534</v>
      </c>
      <c r="S21" s="660"/>
      <c r="T21" s="660"/>
      <c r="U21" s="660"/>
      <c r="V21" s="660"/>
      <c r="W21" s="660"/>
      <c r="X21" s="660"/>
      <c r="Y21" s="661"/>
      <c r="Z21" s="662">
        <v>0</v>
      </c>
      <c r="AA21" s="662"/>
      <c r="AB21" s="662"/>
      <c r="AC21" s="662"/>
      <c r="AD21" s="663" t="s">
        <v>120</v>
      </c>
      <c r="AE21" s="663"/>
      <c r="AF21" s="663"/>
      <c r="AG21" s="663"/>
      <c r="AH21" s="663"/>
      <c r="AI21" s="663"/>
      <c r="AJ21" s="663"/>
      <c r="AK21" s="663"/>
      <c r="AL21" s="664" t="s">
        <v>225</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45235</v>
      </c>
      <c r="BH21" s="660"/>
      <c r="BI21" s="660"/>
      <c r="BJ21" s="660"/>
      <c r="BK21" s="660"/>
      <c r="BL21" s="660"/>
      <c r="BM21" s="660"/>
      <c r="BN21" s="661"/>
      <c r="BO21" s="662">
        <v>3.2</v>
      </c>
      <c r="BP21" s="662"/>
      <c r="BQ21" s="662"/>
      <c r="BR21" s="662"/>
      <c r="BS21" s="668" t="s">
        <v>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7089443</v>
      </c>
      <c r="S22" s="660"/>
      <c r="T22" s="660"/>
      <c r="U22" s="660"/>
      <c r="V22" s="660"/>
      <c r="W22" s="660"/>
      <c r="X22" s="660"/>
      <c r="Y22" s="661"/>
      <c r="Z22" s="662">
        <v>68</v>
      </c>
      <c r="AA22" s="662"/>
      <c r="AB22" s="662"/>
      <c r="AC22" s="662"/>
      <c r="AD22" s="663">
        <v>6759082</v>
      </c>
      <c r="AE22" s="663"/>
      <c r="AF22" s="663"/>
      <c r="AG22" s="663"/>
      <c r="AH22" s="663"/>
      <c r="AI22" s="663"/>
      <c r="AJ22" s="663"/>
      <c r="AK22" s="663"/>
      <c r="AL22" s="664">
        <v>99.8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241</v>
      </c>
      <c r="BP22" s="662"/>
      <c r="BQ22" s="662"/>
      <c r="BR22" s="662"/>
      <c r="BS22" s="668" t="s">
        <v>165</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1945</v>
      </c>
      <c r="S23" s="660"/>
      <c r="T23" s="660"/>
      <c r="U23" s="660"/>
      <c r="V23" s="660"/>
      <c r="W23" s="660"/>
      <c r="X23" s="660"/>
      <c r="Y23" s="661"/>
      <c r="Z23" s="662">
        <v>0</v>
      </c>
      <c r="AA23" s="662"/>
      <c r="AB23" s="662"/>
      <c r="AC23" s="662"/>
      <c r="AD23" s="663">
        <v>1945</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241</v>
      </c>
      <c r="BH23" s="660"/>
      <c r="BI23" s="660"/>
      <c r="BJ23" s="660"/>
      <c r="BK23" s="660"/>
      <c r="BL23" s="660"/>
      <c r="BM23" s="660"/>
      <c r="BN23" s="661"/>
      <c r="BO23" s="662" t="s">
        <v>120</v>
      </c>
      <c r="BP23" s="662"/>
      <c r="BQ23" s="662"/>
      <c r="BR23" s="662"/>
      <c r="BS23" s="668" t="s">
        <v>225</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21771</v>
      </c>
      <c r="S24" s="660"/>
      <c r="T24" s="660"/>
      <c r="U24" s="660"/>
      <c r="V24" s="660"/>
      <c r="W24" s="660"/>
      <c r="X24" s="660"/>
      <c r="Y24" s="661"/>
      <c r="Z24" s="662">
        <v>0.2</v>
      </c>
      <c r="AA24" s="662"/>
      <c r="AB24" s="662"/>
      <c r="AC24" s="662"/>
      <c r="AD24" s="663" t="s">
        <v>120</v>
      </c>
      <c r="AE24" s="663"/>
      <c r="AF24" s="663"/>
      <c r="AG24" s="663"/>
      <c r="AH24" s="663"/>
      <c r="AI24" s="663"/>
      <c r="AJ24" s="663"/>
      <c r="AK24" s="663"/>
      <c r="AL24" s="664" t="s">
        <v>225</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3896930</v>
      </c>
      <c r="CS24" s="649"/>
      <c r="CT24" s="649"/>
      <c r="CU24" s="649"/>
      <c r="CV24" s="649"/>
      <c r="CW24" s="649"/>
      <c r="CX24" s="649"/>
      <c r="CY24" s="650"/>
      <c r="CZ24" s="653">
        <v>38.200000000000003</v>
      </c>
      <c r="DA24" s="654"/>
      <c r="DB24" s="654"/>
      <c r="DC24" s="673"/>
      <c r="DD24" s="692">
        <v>2993375</v>
      </c>
      <c r="DE24" s="649"/>
      <c r="DF24" s="649"/>
      <c r="DG24" s="649"/>
      <c r="DH24" s="649"/>
      <c r="DI24" s="649"/>
      <c r="DJ24" s="649"/>
      <c r="DK24" s="650"/>
      <c r="DL24" s="692">
        <v>2979369</v>
      </c>
      <c r="DM24" s="649"/>
      <c r="DN24" s="649"/>
      <c r="DO24" s="649"/>
      <c r="DP24" s="649"/>
      <c r="DQ24" s="649"/>
      <c r="DR24" s="649"/>
      <c r="DS24" s="649"/>
      <c r="DT24" s="649"/>
      <c r="DU24" s="649"/>
      <c r="DV24" s="650"/>
      <c r="DW24" s="653">
        <v>42.2</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82156</v>
      </c>
      <c r="S25" s="660"/>
      <c r="T25" s="660"/>
      <c r="U25" s="660"/>
      <c r="V25" s="660"/>
      <c r="W25" s="660"/>
      <c r="X25" s="660"/>
      <c r="Y25" s="661"/>
      <c r="Z25" s="662">
        <v>0.8</v>
      </c>
      <c r="AA25" s="662"/>
      <c r="AB25" s="662"/>
      <c r="AC25" s="662"/>
      <c r="AD25" s="663">
        <v>3811</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225</v>
      </c>
      <c r="BP25" s="662"/>
      <c r="BQ25" s="662"/>
      <c r="BR25" s="662"/>
      <c r="BS25" s="668" t="s">
        <v>120</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1546817</v>
      </c>
      <c r="CS25" s="695"/>
      <c r="CT25" s="695"/>
      <c r="CU25" s="695"/>
      <c r="CV25" s="695"/>
      <c r="CW25" s="695"/>
      <c r="CX25" s="695"/>
      <c r="CY25" s="696"/>
      <c r="CZ25" s="664">
        <v>15.1</v>
      </c>
      <c r="DA25" s="693"/>
      <c r="DB25" s="693"/>
      <c r="DC25" s="697"/>
      <c r="DD25" s="668">
        <v>1462382</v>
      </c>
      <c r="DE25" s="695"/>
      <c r="DF25" s="695"/>
      <c r="DG25" s="695"/>
      <c r="DH25" s="695"/>
      <c r="DI25" s="695"/>
      <c r="DJ25" s="695"/>
      <c r="DK25" s="696"/>
      <c r="DL25" s="668">
        <v>1457428</v>
      </c>
      <c r="DM25" s="695"/>
      <c r="DN25" s="695"/>
      <c r="DO25" s="695"/>
      <c r="DP25" s="695"/>
      <c r="DQ25" s="695"/>
      <c r="DR25" s="695"/>
      <c r="DS25" s="695"/>
      <c r="DT25" s="695"/>
      <c r="DU25" s="695"/>
      <c r="DV25" s="696"/>
      <c r="DW25" s="664">
        <v>20.7</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33522</v>
      </c>
      <c r="S26" s="660"/>
      <c r="T26" s="660"/>
      <c r="U26" s="660"/>
      <c r="V26" s="660"/>
      <c r="W26" s="660"/>
      <c r="X26" s="660"/>
      <c r="Y26" s="661"/>
      <c r="Z26" s="662">
        <v>0.3</v>
      </c>
      <c r="AA26" s="662"/>
      <c r="AB26" s="662"/>
      <c r="AC26" s="662"/>
      <c r="AD26" s="663" t="s">
        <v>120</v>
      </c>
      <c r="AE26" s="663"/>
      <c r="AF26" s="663"/>
      <c r="AG26" s="663"/>
      <c r="AH26" s="663"/>
      <c r="AI26" s="663"/>
      <c r="AJ26" s="663"/>
      <c r="AK26" s="663"/>
      <c r="AL26" s="664" t="s">
        <v>120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1035470</v>
      </c>
      <c r="CS26" s="660"/>
      <c r="CT26" s="660"/>
      <c r="CU26" s="660"/>
      <c r="CV26" s="660"/>
      <c r="CW26" s="660"/>
      <c r="CX26" s="660"/>
      <c r="CY26" s="661"/>
      <c r="CZ26" s="664">
        <v>10.1</v>
      </c>
      <c r="DA26" s="693"/>
      <c r="DB26" s="693"/>
      <c r="DC26" s="697"/>
      <c r="DD26" s="668">
        <v>958398</v>
      </c>
      <c r="DE26" s="660"/>
      <c r="DF26" s="660"/>
      <c r="DG26" s="660"/>
      <c r="DH26" s="660"/>
      <c r="DI26" s="660"/>
      <c r="DJ26" s="660"/>
      <c r="DK26" s="661"/>
      <c r="DL26" s="668" t="s">
        <v>225</v>
      </c>
      <c r="DM26" s="660"/>
      <c r="DN26" s="660"/>
      <c r="DO26" s="660"/>
      <c r="DP26" s="660"/>
      <c r="DQ26" s="660"/>
      <c r="DR26" s="660"/>
      <c r="DS26" s="660"/>
      <c r="DT26" s="660"/>
      <c r="DU26" s="660"/>
      <c r="DV26" s="661"/>
      <c r="DW26" s="664" t="s">
        <v>225</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644651</v>
      </c>
      <c r="S27" s="660"/>
      <c r="T27" s="660"/>
      <c r="U27" s="660"/>
      <c r="V27" s="660"/>
      <c r="W27" s="660"/>
      <c r="X27" s="660"/>
      <c r="Y27" s="661"/>
      <c r="Z27" s="662">
        <v>6.2</v>
      </c>
      <c r="AA27" s="662"/>
      <c r="AB27" s="662"/>
      <c r="AC27" s="662"/>
      <c r="AD27" s="663" t="s">
        <v>225</v>
      </c>
      <c r="AE27" s="663"/>
      <c r="AF27" s="663"/>
      <c r="AG27" s="663"/>
      <c r="AH27" s="663"/>
      <c r="AI27" s="663"/>
      <c r="AJ27" s="663"/>
      <c r="AK27" s="663"/>
      <c r="AL27" s="664" t="s">
        <v>120</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1420961</v>
      </c>
      <c r="BH27" s="660"/>
      <c r="BI27" s="660"/>
      <c r="BJ27" s="660"/>
      <c r="BK27" s="660"/>
      <c r="BL27" s="660"/>
      <c r="BM27" s="660"/>
      <c r="BN27" s="661"/>
      <c r="BO27" s="662">
        <v>100</v>
      </c>
      <c r="BP27" s="662"/>
      <c r="BQ27" s="662"/>
      <c r="BR27" s="662"/>
      <c r="BS27" s="668" t="s">
        <v>120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1212843</v>
      </c>
      <c r="CS27" s="695"/>
      <c r="CT27" s="695"/>
      <c r="CU27" s="695"/>
      <c r="CV27" s="695"/>
      <c r="CW27" s="695"/>
      <c r="CX27" s="695"/>
      <c r="CY27" s="696"/>
      <c r="CZ27" s="664">
        <v>11.9</v>
      </c>
      <c r="DA27" s="693"/>
      <c r="DB27" s="693"/>
      <c r="DC27" s="697"/>
      <c r="DD27" s="668">
        <v>458665</v>
      </c>
      <c r="DE27" s="695"/>
      <c r="DF27" s="695"/>
      <c r="DG27" s="695"/>
      <c r="DH27" s="695"/>
      <c r="DI27" s="695"/>
      <c r="DJ27" s="695"/>
      <c r="DK27" s="696"/>
      <c r="DL27" s="668">
        <v>449613</v>
      </c>
      <c r="DM27" s="695"/>
      <c r="DN27" s="695"/>
      <c r="DO27" s="695"/>
      <c r="DP27" s="695"/>
      <c r="DQ27" s="695"/>
      <c r="DR27" s="695"/>
      <c r="DS27" s="695"/>
      <c r="DT27" s="695"/>
      <c r="DU27" s="695"/>
      <c r="DV27" s="696"/>
      <c r="DW27" s="664">
        <v>6.4</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v>2402</v>
      </c>
      <c r="S28" s="660"/>
      <c r="T28" s="660"/>
      <c r="U28" s="660"/>
      <c r="V28" s="660"/>
      <c r="W28" s="660"/>
      <c r="X28" s="660"/>
      <c r="Y28" s="661"/>
      <c r="Z28" s="662">
        <v>0</v>
      </c>
      <c r="AA28" s="662"/>
      <c r="AB28" s="662"/>
      <c r="AC28" s="662"/>
      <c r="AD28" s="663">
        <v>2402</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1137270</v>
      </c>
      <c r="CS28" s="660"/>
      <c r="CT28" s="660"/>
      <c r="CU28" s="660"/>
      <c r="CV28" s="660"/>
      <c r="CW28" s="660"/>
      <c r="CX28" s="660"/>
      <c r="CY28" s="661"/>
      <c r="CZ28" s="664">
        <v>11.1</v>
      </c>
      <c r="DA28" s="693"/>
      <c r="DB28" s="693"/>
      <c r="DC28" s="697"/>
      <c r="DD28" s="668">
        <v>1072328</v>
      </c>
      <c r="DE28" s="660"/>
      <c r="DF28" s="660"/>
      <c r="DG28" s="660"/>
      <c r="DH28" s="660"/>
      <c r="DI28" s="660"/>
      <c r="DJ28" s="660"/>
      <c r="DK28" s="661"/>
      <c r="DL28" s="668">
        <v>1072328</v>
      </c>
      <c r="DM28" s="660"/>
      <c r="DN28" s="660"/>
      <c r="DO28" s="660"/>
      <c r="DP28" s="660"/>
      <c r="DQ28" s="660"/>
      <c r="DR28" s="660"/>
      <c r="DS28" s="660"/>
      <c r="DT28" s="660"/>
      <c r="DU28" s="660"/>
      <c r="DV28" s="661"/>
      <c r="DW28" s="664">
        <v>15.2</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802066</v>
      </c>
      <c r="S29" s="660"/>
      <c r="T29" s="660"/>
      <c r="U29" s="660"/>
      <c r="V29" s="660"/>
      <c r="W29" s="660"/>
      <c r="X29" s="660"/>
      <c r="Y29" s="661"/>
      <c r="Z29" s="662">
        <v>7.7</v>
      </c>
      <c r="AA29" s="662"/>
      <c r="AB29" s="662"/>
      <c r="AC29" s="662"/>
      <c r="AD29" s="663" t="s">
        <v>225</v>
      </c>
      <c r="AE29" s="663"/>
      <c r="AF29" s="663"/>
      <c r="AG29" s="663"/>
      <c r="AH29" s="663"/>
      <c r="AI29" s="663"/>
      <c r="AJ29" s="663"/>
      <c r="AK29" s="663"/>
      <c r="AL29" s="664" t="s">
        <v>120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1137270</v>
      </c>
      <c r="CS29" s="695"/>
      <c r="CT29" s="695"/>
      <c r="CU29" s="695"/>
      <c r="CV29" s="695"/>
      <c r="CW29" s="695"/>
      <c r="CX29" s="695"/>
      <c r="CY29" s="696"/>
      <c r="CZ29" s="664">
        <v>11.1</v>
      </c>
      <c r="DA29" s="693"/>
      <c r="DB29" s="693"/>
      <c r="DC29" s="697"/>
      <c r="DD29" s="668">
        <v>1072328</v>
      </c>
      <c r="DE29" s="695"/>
      <c r="DF29" s="695"/>
      <c r="DG29" s="695"/>
      <c r="DH29" s="695"/>
      <c r="DI29" s="695"/>
      <c r="DJ29" s="695"/>
      <c r="DK29" s="696"/>
      <c r="DL29" s="668">
        <v>1072328</v>
      </c>
      <c r="DM29" s="695"/>
      <c r="DN29" s="695"/>
      <c r="DO29" s="695"/>
      <c r="DP29" s="695"/>
      <c r="DQ29" s="695"/>
      <c r="DR29" s="695"/>
      <c r="DS29" s="695"/>
      <c r="DT29" s="695"/>
      <c r="DU29" s="695"/>
      <c r="DV29" s="696"/>
      <c r="DW29" s="664">
        <v>15.2</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18576</v>
      </c>
      <c r="S30" s="660"/>
      <c r="T30" s="660"/>
      <c r="U30" s="660"/>
      <c r="V30" s="660"/>
      <c r="W30" s="660"/>
      <c r="X30" s="660"/>
      <c r="Y30" s="661"/>
      <c r="Z30" s="662">
        <v>0.2</v>
      </c>
      <c r="AA30" s="662"/>
      <c r="AB30" s="662"/>
      <c r="AC30" s="662"/>
      <c r="AD30" s="663">
        <v>2140</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178</v>
      </c>
      <c r="AY30" s="646"/>
      <c r="AZ30" s="646"/>
      <c r="BA30" s="646"/>
      <c r="BB30" s="646"/>
      <c r="BC30" s="646"/>
      <c r="BD30" s="646"/>
      <c r="BE30" s="646"/>
      <c r="BF30" s="647"/>
      <c r="BG30" s="719">
        <v>97.9</v>
      </c>
      <c r="BH30" s="720"/>
      <c r="BI30" s="720"/>
      <c r="BJ30" s="720"/>
      <c r="BK30" s="720"/>
      <c r="BL30" s="720"/>
      <c r="BM30" s="654">
        <v>89</v>
      </c>
      <c r="BN30" s="720"/>
      <c r="BO30" s="720"/>
      <c r="BP30" s="720"/>
      <c r="BQ30" s="721"/>
      <c r="BR30" s="719">
        <v>97.6</v>
      </c>
      <c r="BS30" s="720"/>
      <c r="BT30" s="720"/>
      <c r="BU30" s="720"/>
      <c r="BV30" s="720"/>
      <c r="BW30" s="720"/>
      <c r="BX30" s="654">
        <v>88.5</v>
      </c>
      <c r="BY30" s="720"/>
      <c r="BZ30" s="720"/>
      <c r="CA30" s="720"/>
      <c r="CB30" s="721"/>
      <c r="CD30" s="724"/>
      <c r="CE30" s="725"/>
      <c r="CF30" s="674" t="s">
        <v>304</v>
      </c>
      <c r="CG30" s="675"/>
      <c r="CH30" s="675"/>
      <c r="CI30" s="675"/>
      <c r="CJ30" s="675"/>
      <c r="CK30" s="675"/>
      <c r="CL30" s="675"/>
      <c r="CM30" s="675"/>
      <c r="CN30" s="675"/>
      <c r="CO30" s="675"/>
      <c r="CP30" s="675"/>
      <c r="CQ30" s="676"/>
      <c r="CR30" s="659">
        <v>1082027</v>
      </c>
      <c r="CS30" s="660"/>
      <c r="CT30" s="660"/>
      <c r="CU30" s="660"/>
      <c r="CV30" s="660"/>
      <c r="CW30" s="660"/>
      <c r="CX30" s="660"/>
      <c r="CY30" s="661"/>
      <c r="CZ30" s="664">
        <v>10.6</v>
      </c>
      <c r="DA30" s="693"/>
      <c r="DB30" s="693"/>
      <c r="DC30" s="697"/>
      <c r="DD30" s="668">
        <v>1017085</v>
      </c>
      <c r="DE30" s="660"/>
      <c r="DF30" s="660"/>
      <c r="DG30" s="660"/>
      <c r="DH30" s="660"/>
      <c r="DI30" s="660"/>
      <c r="DJ30" s="660"/>
      <c r="DK30" s="661"/>
      <c r="DL30" s="668">
        <v>1017085</v>
      </c>
      <c r="DM30" s="660"/>
      <c r="DN30" s="660"/>
      <c r="DO30" s="660"/>
      <c r="DP30" s="660"/>
      <c r="DQ30" s="660"/>
      <c r="DR30" s="660"/>
      <c r="DS30" s="660"/>
      <c r="DT30" s="660"/>
      <c r="DU30" s="660"/>
      <c r="DV30" s="661"/>
      <c r="DW30" s="664">
        <v>14.4</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54320</v>
      </c>
      <c r="S31" s="660"/>
      <c r="T31" s="660"/>
      <c r="U31" s="660"/>
      <c r="V31" s="660"/>
      <c r="W31" s="660"/>
      <c r="X31" s="660"/>
      <c r="Y31" s="661"/>
      <c r="Z31" s="662">
        <v>0.5</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94.7</v>
      </c>
      <c r="BN31" s="717"/>
      <c r="BO31" s="717"/>
      <c r="BP31" s="717"/>
      <c r="BQ31" s="718"/>
      <c r="BR31" s="716">
        <v>98.5</v>
      </c>
      <c r="BS31" s="695"/>
      <c r="BT31" s="695"/>
      <c r="BU31" s="695"/>
      <c r="BV31" s="695"/>
      <c r="BW31" s="695"/>
      <c r="BX31" s="665">
        <v>93.5</v>
      </c>
      <c r="BY31" s="717"/>
      <c r="BZ31" s="717"/>
      <c r="CA31" s="717"/>
      <c r="CB31" s="718"/>
      <c r="CD31" s="724"/>
      <c r="CE31" s="725"/>
      <c r="CF31" s="674" t="s">
        <v>308</v>
      </c>
      <c r="CG31" s="675"/>
      <c r="CH31" s="675"/>
      <c r="CI31" s="675"/>
      <c r="CJ31" s="675"/>
      <c r="CK31" s="675"/>
      <c r="CL31" s="675"/>
      <c r="CM31" s="675"/>
      <c r="CN31" s="675"/>
      <c r="CO31" s="675"/>
      <c r="CP31" s="675"/>
      <c r="CQ31" s="676"/>
      <c r="CR31" s="659">
        <v>55243</v>
      </c>
      <c r="CS31" s="695"/>
      <c r="CT31" s="695"/>
      <c r="CU31" s="695"/>
      <c r="CV31" s="695"/>
      <c r="CW31" s="695"/>
      <c r="CX31" s="695"/>
      <c r="CY31" s="696"/>
      <c r="CZ31" s="664">
        <v>0.5</v>
      </c>
      <c r="DA31" s="693"/>
      <c r="DB31" s="693"/>
      <c r="DC31" s="697"/>
      <c r="DD31" s="668">
        <v>55243</v>
      </c>
      <c r="DE31" s="695"/>
      <c r="DF31" s="695"/>
      <c r="DG31" s="695"/>
      <c r="DH31" s="695"/>
      <c r="DI31" s="695"/>
      <c r="DJ31" s="695"/>
      <c r="DK31" s="696"/>
      <c r="DL31" s="668">
        <v>55243</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139762</v>
      </c>
      <c r="S32" s="660"/>
      <c r="T32" s="660"/>
      <c r="U32" s="660"/>
      <c r="V32" s="660"/>
      <c r="W32" s="660"/>
      <c r="X32" s="660"/>
      <c r="Y32" s="661"/>
      <c r="Z32" s="662">
        <v>1.3</v>
      </c>
      <c r="AA32" s="662"/>
      <c r="AB32" s="662"/>
      <c r="AC32" s="662"/>
      <c r="AD32" s="663" t="s">
        <v>165</v>
      </c>
      <c r="AE32" s="663"/>
      <c r="AF32" s="663"/>
      <c r="AG32" s="663"/>
      <c r="AH32" s="663"/>
      <c r="AI32" s="663"/>
      <c r="AJ32" s="663"/>
      <c r="AK32" s="663"/>
      <c r="AL32" s="664" t="s">
        <v>225</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96.6</v>
      </c>
      <c r="BH32" s="729"/>
      <c r="BI32" s="729"/>
      <c r="BJ32" s="729"/>
      <c r="BK32" s="729"/>
      <c r="BL32" s="729"/>
      <c r="BM32" s="730">
        <v>82.7</v>
      </c>
      <c r="BN32" s="729"/>
      <c r="BO32" s="729"/>
      <c r="BP32" s="729"/>
      <c r="BQ32" s="731"/>
      <c r="BR32" s="728">
        <v>96.3</v>
      </c>
      <c r="BS32" s="729"/>
      <c r="BT32" s="729"/>
      <c r="BU32" s="729"/>
      <c r="BV32" s="729"/>
      <c r="BW32" s="729"/>
      <c r="BX32" s="730">
        <v>82.7</v>
      </c>
      <c r="BY32" s="729"/>
      <c r="BZ32" s="729"/>
      <c r="CA32" s="729"/>
      <c r="CB32" s="731"/>
      <c r="CD32" s="726"/>
      <c r="CE32" s="727"/>
      <c r="CF32" s="674" t="s">
        <v>311</v>
      </c>
      <c r="CG32" s="675"/>
      <c r="CH32" s="675"/>
      <c r="CI32" s="675"/>
      <c r="CJ32" s="675"/>
      <c r="CK32" s="675"/>
      <c r="CL32" s="675"/>
      <c r="CM32" s="675"/>
      <c r="CN32" s="675"/>
      <c r="CO32" s="675"/>
      <c r="CP32" s="675"/>
      <c r="CQ32" s="676"/>
      <c r="CR32" s="659" t="s">
        <v>225</v>
      </c>
      <c r="CS32" s="660"/>
      <c r="CT32" s="660"/>
      <c r="CU32" s="660"/>
      <c r="CV32" s="660"/>
      <c r="CW32" s="660"/>
      <c r="CX32" s="660"/>
      <c r="CY32" s="661"/>
      <c r="CZ32" s="664" t="s">
        <v>165</v>
      </c>
      <c r="DA32" s="693"/>
      <c r="DB32" s="693"/>
      <c r="DC32" s="697"/>
      <c r="DD32" s="668" t="s">
        <v>120</v>
      </c>
      <c r="DE32" s="660"/>
      <c r="DF32" s="660"/>
      <c r="DG32" s="660"/>
      <c r="DH32" s="660"/>
      <c r="DI32" s="660"/>
      <c r="DJ32" s="660"/>
      <c r="DK32" s="661"/>
      <c r="DL32" s="668" t="s">
        <v>120</v>
      </c>
      <c r="DM32" s="660"/>
      <c r="DN32" s="660"/>
      <c r="DO32" s="660"/>
      <c r="DP32" s="660"/>
      <c r="DQ32" s="660"/>
      <c r="DR32" s="660"/>
      <c r="DS32" s="660"/>
      <c r="DT32" s="660"/>
      <c r="DU32" s="660"/>
      <c r="DV32" s="661"/>
      <c r="DW32" s="664" t="s">
        <v>120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360424</v>
      </c>
      <c r="S33" s="660"/>
      <c r="T33" s="660"/>
      <c r="U33" s="660"/>
      <c r="V33" s="660"/>
      <c r="W33" s="660"/>
      <c r="X33" s="660"/>
      <c r="Y33" s="661"/>
      <c r="Z33" s="662">
        <v>3.5</v>
      </c>
      <c r="AA33" s="662"/>
      <c r="AB33" s="662"/>
      <c r="AC33" s="662"/>
      <c r="AD33" s="663" t="s">
        <v>241</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5315931</v>
      </c>
      <c r="CS33" s="695"/>
      <c r="CT33" s="695"/>
      <c r="CU33" s="695"/>
      <c r="CV33" s="695"/>
      <c r="CW33" s="695"/>
      <c r="CX33" s="695"/>
      <c r="CY33" s="696"/>
      <c r="CZ33" s="664">
        <v>52.1</v>
      </c>
      <c r="DA33" s="693"/>
      <c r="DB33" s="693"/>
      <c r="DC33" s="697"/>
      <c r="DD33" s="668">
        <v>4276100</v>
      </c>
      <c r="DE33" s="695"/>
      <c r="DF33" s="695"/>
      <c r="DG33" s="695"/>
      <c r="DH33" s="695"/>
      <c r="DI33" s="695"/>
      <c r="DJ33" s="695"/>
      <c r="DK33" s="696"/>
      <c r="DL33" s="668">
        <v>3141306</v>
      </c>
      <c r="DM33" s="695"/>
      <c r="DN33" s="695"/>
      <c r="DO33" s="695"/>
      <c r="DP33" s="695"/>
      <c r="DQ33" s="695"/>
      <c r="DR33" s="695"/>
      <c r="DS33" s="695"/>
      <c r="DT33" s="695"/>
      <c r="DU33" s="695"/>
      <c r="DV33" s="696"/>
      <c r="DW33" s="664">
        <v>44.5</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322183</v>
      </c>
      <c r="S34" s="660"/>
      <c r="T34" s="660"/>
      <c r="U34" s="660"/>
      <c r="V34" s="660"/>
      <c r="W34" s="660"/>
      <c r="X34" s="660"/>
      <c r="Y34" s="661"/>
      <c r="Z34" s="662">
        <v>3.1</v>
      </c>
      <c r="AA34" s="662"/>
      <c r="AB34" s="662"/>
      <c r="AC34" s="662"/>
      <c r="AD34" s="663">
        <v>45</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1333972</v>
      </c>
      <c r="CS34" s="660"/>
      <c r="CT34" s="660"/>
      <c r="CU34" s="660"/>
      <c r="CV34" s="660"/>
      <c r="CW34" s="660"/>
      <c r="CX34" s="660"/>
      <c r="CY34" s="661"/>
      <c r="CZ34" s="664">
        <v>13.1</v>
      </c>
      <c r="DA34" s="693"/>
      <c r="DB34" s="693"/>
      <c r="DC34" s="697"/>
      <c r="DD34" s="668">
        <v>1094543</v>
      </c>
      <c r="DE34" s="660"/>
      <c r="DF34" s="660"/>
      <c r="DG34" s="660"/>
      <c r="DH34" s="660"/>
      <c r="DI34" s="660"/>
      <c r="DJ34" s="660"/>
      <c r="DK34" s="661"/>
      <c r="DL34" s="668">
        <v>815809</v>
      </c>
      <c r="DM34" s="660"/>
      <c r="DN34" s="660"/>
      <c r="DO34" s="660"/>
      <c r="DP34" s="660"/>
      <c r="DQ34" s="660"/>
      <c r="DR34" s="660"/>
      <c r="DS34" s="660"/>
      <c r="DT34" s="660"/>
      <c r="DU34" s="660"/>
      <c r="DV34" s="661"/>
      <c r="DW34" s="664">
        <v>11.6</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858200</v>
      </c>
      <c r="S35" s="660"/>
      <c r="T35" s="660"/>
      <c r="U35" s="660"/>
      <c r="V35" s="660"/>
      <c r="W35" s="660"/>
      <c r="X35" s="660"/>
      <c r="Y35" s="661"/>
      <c r="Z35" s="662">
        <v>8.1999999999999993</v>
      </c>
      <c r="AA35" s="662"/>
      <c r="AB35" s="662"/>
      <c r="AC35" s="662"/>
      <c r="AD35" s="663" t="s">
        <v>120</v>
      </c>
      <c r="AE35" s="663"/>
      <c r="AF35" s="663"/>
      <c r="AG35" s="663"/>
      <c r="AH35" s="663"/>
      <c r="AI35" s="663"/>
      <c r="AJ35" s="663"/>
      <c r="AK35" s="663"/>
      <c r="AL35" s="664" t="s">
        <v>241</v>
      </c>
      <c r="AM35" s="665"/>
      <c r="AN35" s="665"/>
      <c r="AO35" s="666"/>
      <c r="AP35" s="214"/>
      <c r="AQ35" s="732" t="s">
        <v>319</v>
      </c>
      <c r="AR35" s="733"/>
      <c r="AS35" s="733"/>
      <c r="AT35" s="733"/>
      <c r="AU35" s="733"/>
      <c r="AV35" s="733"/>
      <c r="AW35" s="733"/>
      <c r="AX35" s="733"/>
      <c r="AY35" s="734"/>
      <c r="AZ35" s="648">
        <v>1748405</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77544</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127216</v>
      </c>
      <c r="CS35" s="695"/>
      <c r="CT35" s="695"/>
      <c r="CU35" s="695"/>
      <c r="CV35" s="695"/>
      <c r="CW35" s="695"/>
      <c r="CX35" s="695"/>
      <c r="CY35" s="696"/>
      <c r="CZ35" s="664">
        <v>1.2</v>
      </c>
      <c r="DA35" s="693"/>
      <c r="DB35" s="693"/>
      <c r="DC35" s="697"/>
      <c r="DD35" s="668">
        <v>120985</v>
      </c>
      <c r="DE35" s="695"/>
      <c r="DF35" s="695"/>
      <c r="DG35" s="695"/>
      <c r="DH35" s="695"/>
      <c r="DI35" s="695"/>
      <c r="DJ35" s="695"/>
      <c r="DK35" s="696"/>
      <c r="DL35" s="668">
        <v>90412</v>
      </c>
      <c r="DM35" s="695"/>
      <c r="DN35" s="695"/>
      <c r="DO35" s="695"/>
      <c r="DP35" s="695"/>
      <c r="DQ35" s="695"/>
      <c r="DR35" s="695"/>
      <c r="DS35" s="695"/>
      <c r="DT35" s="695"/>
      <c r="DU35" s="695"/>
      <c r="DV35" s="696"/>
      <c r="DW35" s="664">
        <v>1.3</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225</v>
      </c>
      <c r="AA36" s="662"/>
      <c r="AB36" s="662"/>
      <c r="AC36" s="662"/>
      <c r="AD36" s="663" t="s">
        <v>120</v>
      </c>
      <c r="AE36" s="663"/>
      <c r="AF36" s="663"/>
      <c r="AG36" s="663"/>
      <c r="AH36" s="663"/>
      <c r="AI36" s="663"/>
      <c r="AJ36" s="663"/>
      <c r="AK36" s="663"/>
      <c r="AL36" s="664" t="s">
        <v>120</v>
      </c>
      <c r="AM36" s="665"/>
      <c r="AN36" s="665"/>
      <c r="AO36" s="666"/>
      <c r="AQ36" s="736" t="s">
        <v>323</v>
      </c>
      <c r="AR36" s="737"/>
      <c r="AS36" s="737"/>
      <c r="AT36" s="737"/>
      <c r="AU36" s="737"/>
      <c r="AV36" s="737"/>
      <c r="AW36" s="737"/>
      <c r="AX36" s="737"/>
      <c r="AY36" s="738"/>
      <c r="AZ36" s="659">
        <v>416710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77544</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1529786</v>
      </c>
      <c r="CS36" s="660"/>
      <c r="CT36" s="660"/>
      <c r="CU36" s="660"/>
      <c r="CV36" s="660"/>
      <c r="CW36" s="660"/>
      <c r="CX36" s="660"/>
      <c r="CY36" s="661"/>
      <c r="CZ36" s="664">
        <v>15</v>
      </c>
      <c r="DA36" s="693"/>
      <c r="DB36" s="693"/>
      <c r="DC36" s="697"/>
      <c r="DD36" s="668">
        <v>1254122</v>
      </c>
      <c r="DE36" s="660"/>
      <c r="DF36" s="660"/>
      <c r="DG36" s="660"/>
      <c r="DH36" s="660"/>
      <c r="DI36" s="660"/>
      <c r="DJ36" s="660"/>
      <c r="DK36" s="661"/>
      <c r="DL36" s="668">
        <v>1096358</v>
      </c>
      <c r="DM36" s="660"/>
      <c r="DN36" s="660"/>
      <c r="DO36" s="660"/>
      <c r="DP36" s="660"/>
      <c r="DQ36" s="660"/>
      <c r="DR36" s="660"/>
      <c r="DS36" s="660"/>
      <c r="DT36" s="660"/>
      <c r="DU36" s="660"/>
      <c r="DV36" s="661"/>
      <c r="DW36" s="664">
        <v>15.5</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285000</v>
      </c>
      <c r="S37" s="660"/>
      <c r="T37" s="660"/>
      <c r="U37" s="660"/>
      <c r="V37" s="660"/>
      <c r="W37" s="660"/>
      <c r="X37" s="660"/>
      <c r="Y37" s="661"/>
      <c r="Z37" s="662">
        <v>2.7</v>
      </c>
      <c r="AA37" s="662"/>
      <c r="AB37" s="662"/>
      <c r="AC37" s="662"/>
      <c r="AD37" s="663" t="s">
        <v>120</v>
      </c>
      <c r="AE37" s="663"/>
      <c r="AF37" s="663"/>
      <c r="AG37" s="663"/>
      <c r="AH37" s="663"/>
      <c r="AI37" s="663"/>
      <c r="AJ37" s="663"/>
      <c r="AK37" s="663"/>
      <c r="AL37" s="664" t="s">
        <v>120</v>
      </c>
      <c r="AM37" s="665"/>
      <c r="AN37" s="665"/>
      <c r="AO37" s="666"/>
      <c r="AQ37" s="736" t="s">
        <v>327</v>
      </c>
      <c r="AR37" s="737"/>
      <c r="AS37" s="737"/>
      <c r="AT37" s="737"/>
      <c r="AU37" s="737"/>
      <c r="AV37" s="737"/>
      <c r="AW37" s="737"/>
      <c r="AX37" s="737"/>
      <c r="AY37" s="738"/>
      <c r="AZ37" s="659">
        <v>115033</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2548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714751</v>
      </c>
      <c r="CS37" s="695"/>
      <c r="CT37" s="695"/>
      <c r="CU37" s="695"/>
      <c r="CV37" s="695"/>
      <c r="CW37" s="695"/>
      <c r="CX37" s="695"/>
      <c r="CY37" s="696"/>
      <c r="CZ37" s="664">
        <v>7</v>
      </c>
      <c r="DA37" s="693"/>
      <c r="DB37" s="693"/>
      <c r="DC37" s="697"/>
      <c r="DD37" s="668">
        <v>699235</v>
      </c>
      <c r="DE37" s="695"/>
      <c r="DF37" s="695"/>
      <c r="DG37" s="695"/>
      <c r="DH37" s="695"/>
      <c r="DI37" s="695"/>
      <c r="DJ37" s="695"/>
      <c r="DK37" s="696"/>
      <c r="DL37" s="668">
        <v>691695</v>
      </c>
      <c r="DM37" s="695"/>
      <c r="DN37" s="695"/>
      <c r="DO37" s="695"/>
      <c r="DP37" s="695"/>
      <c r="DQ37" s="695"/>
      <c r="DR37" s="695"/>
      <c r="DS37" s="695"/>
      <c r="DT37" s="695"/>
      <c r="DU37" s="695"/>
      <c r="DV37" s="696"/>
      <c r="DW37" s="664">
        <v>9.8000000000000007</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10431421</v>
      </c>
      <c r="S38" s="740"/>
      <c r="T38" s="740"/>
      <c r="U38" s="740"/>
      <c r="V38" s="740"/>
      <c r="W38" s="740"/>
      <c r="X38" s="740"/>
      <c r="Y38" s="741"/>
      <c r="Z38" s="742">
        <v>100</v>
      </c>
      <c r="AA38" s="742"/>
      <c r="AB38" s="742"/>
      <c r="AC38" s="742"/>
      <c r="AD38" s="743">
        <v>6769425</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55589</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4159</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1633372</v>
      </c>
      <c r="CS38" s="660"/>
      <c r="CT38" s="660"/>
      <c r="CU38" s="660"/>
      <c r="CV38" s="660"/>
      <c r="CW38" s="660"/>
      <c r="CX38" s="660"/>
      <c r="CY38" s="661"/>
      <c r="CZ38" s="664">
        <v>16</v>
      </c>
      <c r="DA38" s="693"/>
      <c r="DB38" s="693"/>
      <c r="DC38" s="697"/>
      <c r="DD38" s="668">
        <v>1480331</v>
      </c>
      <c r="DE38" s="660"/>
      <c r="DF38" s="660"/>
      <c r="DG38" s="660"/>
      <c r="DH38" s="660"/>
      <c r="DI38" s="660"/>
      <c r="DJ38" s="660"/>
      <c r="DK38" s="661"/>
      <c r="DL38" s="668">
        <v>1138727</v>
      </c>
      <c r="DM38" s="660"/>
      <c r="DN38" s="660"/>
      <c r="DO38" s="660"/>
      <c r="DP38" s="660"/>
      <c r="DQ38" s="660"/>
      <c r="DR38" s="660"/>
      <c r="DS38" s="660"/>
      <c r="DT38" s="660"/>
      <c r="DU38" s="660"/>
      <c r="DV38" s="661"/>
      <c r="DW38" s="664">
        <v>16.100000000000001</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54</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92</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476585</v>
      </c>
      <c r="CS39" s="695"/>
      <c r="CT39" s="695"/>
      <c r="CU39" s="695"/>
      <c r="CV39" s="695"/>
      <c r="CW39" s="695"/>
      <c r="CX39" s="695"/>
      <c r="CY39" s="696"/>
      <c r="CZ39" s="664">
        <v>4.7</v>
      </c>
      <c r="DA39" s="693"/>
      <c r="DB39" s="693"/>
      <c r="DC39" s="697"/>
      <c r="DD39" s="668">
        <v>326119</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406627</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123</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215000</v>
      </c>
      <c r="CS40" s="660"/>
      <c r="CT40" s="660"/>
      <c r="CU40" s="660"/>
      <c r="CV40" s="660"/>
      <c r="CW40" s="660"/>
      <c r="CX40" s="660"/>
      <c r="CY40" s="661"/>
      <c r="CZ40" s="664">
        <v>2.1</v>
      </c>
      <c r="DA40" s="693"/>
      <c r="DB40" s="693"/>
      <c r="DC40" s="697"/>
      <c r="DD40" s="668" t="s">
        <v>225</v>
      </c>
      <c r="DE40" s="660"/>
      <c r="DF40" s="660"/>
      <c r="DG40" s="660"/>
      <c r="DH40" s="660"/>
      <c r="DI40" s="660"/>
      <c r="DJ40" s="660"/>
      <c r="DK40" s="661"/>
      <c r="DL40" s="668" t="s">
        <v>225</v>
      </c>
      <c r="DM40" s="660"/>
      <c r="DN40" s="660"/>
      <c r="DO40" s="660"/>
      <c r="DP40" s="660"/>
      <c r="DQ40" s="660"/>
      <c r="DR40" s="660"/>
      <c r="DS40" s="660"/>
      <c r="DT40" s="660"/>
      <c r="DU40" s="660"/>
      <c r="DV40" s="661"/>
      <c r="DW40" s="664" t="s">
        <v>120</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754392</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375</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241</v>
      </c>
      <c r="DA41" s="693"/>
      <c r="DB41" s="693"/>
      <c r="DC41" s="697"/>
      <c r="DD41" s="668" t="s">
        <v>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999007</v>
      </c>
      <c r="CS42" s="660"/>
      <c r="CT42" s="660"/>
      <c r="CU42" s="660"/>
      <c r="CV42" s="660"/>
      <c r="CW42" s="660"/>
      <c r="CX42" s="660"/>
      <c r="CY42" s="661"/>
      <c r="CZ42" s="664">
        <v>9.8000000000000007</v>
      </c>
      <c r="DA42" s="665"/>
      <c r="DB42" s="665"/>
      <c r="DC42" s="760"/>
      <c r="DD42" s="668">
        <v>352056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7941</v>
      </c>
      <c r="CS43" s="695"/>
      <c r="CT43" s="695"/>
      <c r="CU43" s="695"/>
      <c r="CV43" s="695"/>
      <c r="CW43" s="695"/>
      <c r="CX43" s="695"/>
      <c r="CY43" s="696"/>
      <c r="CZ43" s="664">
        <v>0.1</v>
      </c>
      <c r="DA43" s="693"/>
      <c r="DB43" s="693"/>
      <c r="DC43" s="697"/>
      <c r="DD43" s="668">
        <v>7941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851287</v>
      </c>
      <c r="CS44" s="660"/>
      <c r="CT44" s="660"/>
      <c r="CU44" s="660"/>
      <c r="CV44" s="660"/>
      <c r="CW44" s="660"/>
      <c r="CX44" s="660"/>
      <c r="CY44" s="661"/>
      <c r="CZ44" s="664">
        <v>8.3000000000000007</v>
      </c>
      <c r="DA44" s="665"/>
      <c r="DB44" s="665"/>
      <c r="DC44" s="760"/>
      <c r="DD44" s="668">
        <v>277434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270955</v>
      </c>
      <c r="CS45" s="695"/>
      <c r="CT45" s="695"/>
      <c r="CU45" s="695"/>
      <c r="CV45" s="695"/>
      <c r="CW45" s="695"/>
      <c r="CX45" s="695"/>
      <c r="CY45" s="696"/>
      <c r="CZ45" s="664">
        <v>2.7</v>
      </c>
      <c r="DA45" s="693"/>
      <c r="DB45" s="693"/>
      <c r="DC45" s="697"/>
      <c r="DD45" s="668">
        <v>33002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530008</v>
      </c>
      <c r="CS46" s="660"/>
      <c r="CT46" s="660"/>
      <c r="CU46" s="660"/>
      <c r="CV46" s="660"/>
      <c r="CW46" s="660"/>
      <c r="CX46" s="660"/>
      <c r="CY46" s="661"/>
      <c r="CZ46" s="664">
        <v>5.2</v>
      </c>
      <c r="DA46" s="665"/>
      <c r="DB46" s="665"/>
      <c r="DC46" s="760"/>
      <c r="DD46" s="668">
        <v>235308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147720</v>
      </c>
      <c r="CS47" s="695"/>
      <c r="CT47" s="695"/>
      <c r="CU47" s="695"/>
      <c r="CV47" s="695"/>
      <c r="CW47" s="695"/>
      <c r="CX47" s="695"/>
      <c r="CY47" s="696"/>
      <c r="CZ47" s="664">
        <v>1.4</v>
      </c>
      <c r="DA47" s="693"/>
      <c r="DB47" s="693"/>
      <c r="DC47" s="697"/>
      <c r="DD47" s="668">
        <v>74622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165</v>
      </c>
      <c r="CS48" s="660"/>
      <c r="CT48" s="660"/>
      <c r="CU48" s="660"/>
      <c r="CV48" s="660"/>
      <c r="CW48" s="660"/>
      <c r="CX48" s="660"/>
      <c r="CY48" s="661"/>
      <c r="CZ48" s="664" t="s">
        <v>241</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10211868</v>
      </c>
      <c r="CS49" s="729"/>
      <c r="CT49" s="729"/>
      <c r="CU49" s="729"/>
      <c r="CV49" s="729"/>
      <c r="CW49" s="729"/>
      <c r="CX49" s="729"/>
      <c r="CY49" s="761"/>
      <c r="CZ49" s="744">
        <v>100</v>
      </c>
      <c r="DA49" s="762"/>
      <c r="DB49" s="762"/>
      <c r="DC49" s="763"/>
      <c r="DD49" s="764">
        <v>7621531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cEeDRpnKcUs/ZW8z4qRRoeCc89v6PnQ846lgHiaP99sh0yE1Uhsbm/rmiE5e68f9fQzR1Zxnr5/BPWBB6pP7TA==" saltValue="hoMJvwvVDX52lODhbAM53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10425</v>
      </c>
      <c r="R7" s="795"/>
      <c r="S7" s="795"/>
      <c r="T7" s="795"/>
      <c r="U7" s="795"/>
      <c r="V7" s="795">
        <v>10208</v>
      </c>
      <c r="W7" s="795"/>
      <c r="X7" s="795"/>
      <c r="Y7" s="795"/>
      <c r="Z7" s="795"/>
      <c r="AA7" s="795">
        <f>Q7-V7</f>
        <v>217</v>
      </c>
      <c r="AB7" s="795"/>
      <c r="AC7" s="795"/>
      <c r="AD7" s="795"/>
      <c r="AE7" s="796"/>
      <c r="AF7" s="797">
        <v>189</v>
      </c>
      <c r="AG7" s="798"/>
      <c r="AH7" s="798"/>
      <c r="AI7" s="798"/>
      <c r="AJ7" s="799"/>
      <c r="AK7" s="834">
        <v>5</v>
      </c>
      <c r="AL7" s="835"/>
      <c r="AM7" s="835"/>
      <c r="AN7" s="835"/>
      <c r="AO7" s="835"/>
      <c r="AP7" s="835">
        <v>10319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581</v>
      </c>
      <c r="BT7" s="839"/>
      <c r="BU7" s="839"/>
      <c r="BV7" s="839"/>
      <c r="BW7" s="839"/>
      <c r="BX7" s="839"/>
      <c r="BY7" s="839"/>
      <c r="BZ7" s="839"/>
      <c r="CA7" s="839"/>
      <c r="CB7" s="839"/>
      <c r="CC7" s="839"/>
      <c r="CD7" s="839"/>
      <c r="CE7" s="839"/>
      <c r="CF7" s="839"/>
      <c r="CG7" s="840"/>
      <c r="CH7" s="831">
        <v>1</v>
      </c>
      <c r="CI7" s="832"/>
      <c r="CJ7" s="832"/>
      <c r="CK7" s="832"/>
      <c r="CL7" s="833"/>
      <c r="CM7" s="831">
        <v>69</v>
      </c>
      <c r="CN7" s="832"/>
      <c r="CO7" s="832"/>
      <c r="CP7" s="832"/>
      <c r="CQ7" s="833"/>
      <c r="CR7" s="831">
        <v>64</v>
      </c>
      <c r="CS7" s="832"/>
      <c r="CT7" s="832"/>
      <c r="CU7" s="832"/>
      <c r="CV7" s="833"/>
      <c r="CW7" s="831" t="s">
        <v>507</v>
      </c>
      <c r="CX7" s="832"/>
      <c r="CY7" s="832"/>
      <c r="CZ7" s="832"/>
      <c r="DA7" s="833"/>
      <c r="DB7" s="831" t="s">
        <v>507</v>
      </c>
      <c r="DC7" s="832"/>
      <c r="DD7" s="832"/>
      <c r="DE7" s="832"/>
      <c r="DF7" s="833"/>
      <c r="DG7" s="831" t="s">
        <v>507</v>
      </c>
      <c r="DH7" s="832"/>
      <c r="DI7" s="832"/>
      <c r="DJ7" s="832"/>
      <c r="DK7" s="833"/>
      <c r="DL7" s="831" t="s">
        <v>507</v>
      </c>
      <c r="DM7" s="832"/>
      <c r="DN7" s="832"/>
      <c r="DO7" s="832"/>
      <c r="DP7" s="833"/>
      <c r="DQ7" s="831" t="s">
        <v>507</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23</v>
      </c>
      <c r="R8" s="819"/>
      <c r="S8" s="819"/>
      <c r="T8" s="819"/>
      <c r="U8" s="819"/>
      <c r="V8" s="819">
        <v>21</v>
      </c>
      <c r="W8" s="819"/>
      <c r="X8" s="819"/>
      <c r="Y8" s="819"/>
      <c r="Z8" s="819"/>
      <c r="AA8" s="819">
        <f>Q8-V8</f>
        <v>2</v>
      </c>
      <c r="AB8" s="819"/>
      <c r="AC8" s="819"/>
      <c r="AD8" s="819"/>
      <c r="AE8" s="820"/>
      <c r="AF8" s="821">
        <v>2</v>
      </c>
      <c r="AG8" s="822"/>
      <c r="AH8" s="822"/>
      <c r="AI8" s="822"/>
      <c r="AJ8" s="823"/>
      <c r="AK8" s="824">
        <v>20</v>
      </c>
      <c r="AL8" s="825"/>
      <c r="AM8" s="825"/>
      <c r="AN8" s="825"/>
      <c r="AO8" s="825"/>
      <c r="AP8" s="825" t="s">
        <v>507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582</v>
      </c>
      <c r="BT8" s="829"/>
      <c r="BU8" s="829"/>
      <c r="BV8" s="829"/>
      <c r="BW8" s="829"/>
      <c r="BX8" s="829"/>
      <c r="BY8" s="829"/>
      <c r="BZ8" s="829"/>
      <c r="CA8" s="829"/>
      <c r="CB8" s="829"/>
      <c r="CC8" s="829"/>
      <c r="CD8" s="829"/>
      <c r="CE8" s="829"/>
      <c r="CF8" s="829"/>
      <c r="CG8" s="830"/>
      <c r="CH8" s="841">
        <v>2</v>
      </c>
      <c r="CI8" s="842"/>
      <c r="CJ8" s="842"/>
      <c r="CK8" s="842"/>
      <c r="CL8" s="843"/>
      <c r="CM8" s="841">
        <v>32</v>
      </c>
      <c r="CN8" s="842"/>
      <c r="CO8" s="842"/>
      <c r="CP8" s="842"/>
      <c r="CQ8" s="843"/>
      <c r="CR8" s="841">
        <v>5</v>
      </c>
      <c r="CS8" s="842"/>
      <c r="CT8" s="842"/>
      <c r="CU8" s="842"/>
      <c r="CV8" s="843"/>
      <c r="CW8" s="841" t="s">
        <v>507</v>
      </c>
      <c r="CX8" s="842"/>
      <c r="CY8" s="842"/>
      <c r="CZ8" s="842"/>
      <c r="DA8" s="843"/>
      <c r="DB8" s="841" t="s">
        <v>507</v>
      </c>
      <c r="DC8" s="842"/>
      <c r="DD8" s="842"/>
      <c r="DE8" s="842"/>
      <c r="DF8" s="843"/>
      <c r="DG8" s="841" t="s">
        <v>507</v>
      </c>
      <c r="DH8" s="842"/>
      <c r="DI8" s="842"/>
      <c r="DJ8" s="842"/>
      <c r="DK8" s="843"/>
      <c r="DL8" s="841" t="s">
        <v>507</v>
      </c>
      <c r="DM8" s="842"/>
      <c r="DN8" s="842"/>
      <c r="DO8" s="842"/>
      <c r="DP8" s="843"/>
      <c r="DQ8" s="841" t="s">
        <v>507</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583</v>
      </c>
      <c r="BT9" s="829"/>
      <c r="BU9" s="829"/>
      <c r="BV9" s="829"/>
      <c r="BW9" s="829"/>
      <c r="BX9" s="829"/>
      <c r="BY9" s="829"/>
      <c r="BZ9" s="829"/>
      <c r="CA9" s="829"/>
      <c r="CB9" s="829"/>
      <c r="CC9" s="829"/>
      <c r="CD9" s="829"/>
      <c r="CE9" s="829"/>
      <c r="CF9" s="829"/>
      <c r="CG9" s="830"/>
      <c r="CH9" s="841">
        <v>-3</v>
      </c>
      <c r="CI9" s="842"/>
      <c r="CJ9" s="842"/>
      <c r="CK9" s="842"/>
      <c r="CL9" s="843"/>
      <c r="CM9" s="841">
        <v>51</v>
      </c>
      <c r="CN9" s="842"/>
      <c r="CO9" s="842"/>
      <c r="CP9" s="842"/>
      <c r="CQ9" s="843"/>
      <c r="CR9" s="841">
        <v>50</v>
      </c>
      <c r="CS9" s="842"/>
      <c r="CT9" s="842"/>
      <c r="CU9" s="842"/>
      <c r="CV9" s="843"/>
      <c r="CW9" s="841" t="s">
        <v>507</v>
      </c>
      <c r="CX9" s="842"/>
      <c r="CY9" s="842"/>
      <c r="CZ9" s="842"/>
      <c r="DA9" s="843"/>
      <c r="DB9" s="841" t="s">
        <v>507</v>
      </c>
      <c r="DC9" s="842"/>
      <c r="DD9" s="842"/>
      <c r="DE9" s="842"/>
      <c r="DF9" s="843"/>
      <c r="DG9" s="841" t="s">
        <v>507</v>
      </c>
      <c r="DH9" s="842"/>
      <c r="DI9" s="842"/>
      <c r="DJ9" s="842"/>
      <c r="DK9" s="843"/>
      <c r="DL9" s="841" t="s">
        <v>507</v>
      </c>
      <c r="DM9" s="842"/>
      <c r="DN9" s="842"/>
      <c r="DO9" s="842"/>
      <c r="DP9" s="843"/>
      <c r="DQ9" s="841" t="s">
        <v>507</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584</v>
      </c>
      <c r="BT10" s="829"/>
      <c r="BU10" s="829"/>
      <c r="BV10" s="829"/>
      <c r="BW10" s="829"/>
      <c r="BX10" s="829"/>
      <c r="BY10" s="829"/>
      <c r="BZ10" s="829"/>
      <c r="CA10" s="829"/>
      <c r="CB10" s="829"/>
      <c r="CC10" s="829"/>
      <c r="CD10" s="829"/>
      <c r="CE10" s="829"/>
      <c r="CF10" s="829"/>
      <c r="CG10" s="830"/>
      <c r="CH10" s="841">
        <v>2</v>
      </c>
      <c r="CI10" s="842"/>
      <c r="CJ10" s="842"/>
      <c r="CK10" s="842"/>
      <c r="CL10" s="843"/>
      <c r="CM10" s="841">
        <v>27</v>
      </c>
      <c r="CN10" s="842"/>
      <c r="CO10" s="842"/>
      <c r="CP10" s="842"/>
      <c r="CQ10" s="843"/>
      <c r="CR10" s="841">
        <v>20</v>
      </c>
      <c r="CS10" s="842"/>
      <c r="CT10" s="842"/>
      <c r="CU10" s="842"/>
      <c r="CV10" s="843"/>
      <c r="CW10" s="841" t="s">
        <v>507</v>
      </c>
      <c r="CX10" s="842"/>
      <c r="CY10" s="842"/>
      <c r="CZ10" s="842"/>
      <c r="DA10" s="843"/>
      <c r="DB10" s="841" t="s">
        <v>507</v>
      </c>
      <c r="DC10" s="842"/>
      <c r="DD10" s="842"/>
      <c r="DE10" s="842"/>
      <c r="DF10" s="843"/>
      <c r="DG10" s="841" t="s">
        <v>507</v>
      </c>
      <c r="DH10" s="842"/>
      <c r="DI10" s="842"/>
      <c r="DJ10" s="842"/>
      <c r="DK10" s="843"/>
      <c r="DL10" s="841" t="s">
        <v>507</v>
      </c>
      <c r="DM10" s="842"/>
      <c r="DN10" s="842"/>
      <c r="DO10" s="842"/>
      <c r="DP10" s="843"/>
      <c r="DQ10" s="841" t="s">
        <v>507</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f>SUM(Q7:U22)</f>
        <v>10448</v>
      </c>
      <c r="R23" s="854"/>
      <c r="S23" s="854"/>
      <c r="T23" s="854"/>
      <c r="U23" s="854"/>
      <c r="V23" s="854">
        <f t="shared" ref="V23" si="0">SUM(V7:Z22)</f>
        <v>10229</v>
      </c>
      <c r="W23" s="854"/>
      <c r="X23" s="854"/>
      <c r="Y23" s="854"/>
      <c r="Z23" s="854"/>
      <c r="AA23" s="854">
        <f t="shared" ref="AA23" si="1">SUM(AA7:AE22)</f>
        <v>219</v>
      </c>
      <c r="AB23" s="854"/>
      <c r="AC23" s="854"/>
      <c r="AD23" s="854"/>
      <c r="AE23" s="855"/>
      <c r="AF23" s="856">
        <v>192</v>
      </c>
      <c r="AG23" s="854"/>
      <c r="AH23" s="854"/>
      <c r="AI23" s="854"/>
      <c r="AJ23" s="857"/>
      <c r="AK23" s="858"/>
      <c r="AL23" s="859"/>
      <c r="AM23" s="859"/>
      <c r="AN23" s="859"/>
      <c r="AO23" s="859"/>
      <c r="AP23" s="854">
        <f>SUM(AP7:AT22)</f>
        <v>10319</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2760</v>
      </c>
      <c r="R28" s="883"/>
      <c r="S28" s="883"/>
      <c r="T28" s="883"/>
      <c r="U28" s="883"/>
      <c r="V28" s="883">
        <v>2683</v>
      </c>
      <c r="W28" s="883"/>
      <c r="X28" s="883"/>
      <c r="Y28" s="883"/>
      <c r="Z28" s="883"/>
      <c r="AA28" s="883">
        <v>78</v>
      </c>
      <c r="AB28" s="883"/>
      <c r="AC28" s="883"/>
      <c r="AD28" s="883"/>
      <c r="AE28" s="884"/>
      <c r="AF28" s="885">
        <v>78</v>
      </c>
      <c r="AG28" s="883"/>
      <c r="AH28" s="883"/>
      <c r="AI28" s="883"/>
      <c r="AJ28" s="886"/>
      <c r="AK28" s="887">
        <v>363</v>
      </c>
      <c r="AL28" s="878"/>
      <c r="AM28" s="878"/>
      <c r="AN28" s="878"/>
      <c r="AO28" s="878"/>
      <c r="AP28" s="878" t="s">
        <v>507</v>
      </c>
      <c r="AQ28" s="878"/>
      <c r="AR28" s="878"/>
      <c r="AS28" s="878"/>
      <c r="AT28" s="878"/>
      <c r="AU28" s="878" t="s">
        <v>507</v>
      </c>
      <c r="AV28" s="878"/>
      <c r="AW28" s="878"/>
      <c r="AX28" s="878"/>
      <c r="AY28" s="878"/>
      <c r="AZ28" s="879" t="s">
        <v>507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210</v>
      </c>
      <c r="R29" s="819"/>
      <c r="S29" s="819"/>
      <c r="T29" s="819"/>
      <c r="U29" s="819"/>
      <c r="V29" s="819">
        <v>210</v>
      </c>
      <c r="W29" s="819"/>
      <c r="X29" s="819"/>
      <c r="Y29" s="819"/>
      <c r="Z29" s="819"/>
      <c r="AA29" s="819">
        <f t="shared" ref="AA29:AA36" si="2">Q29-V29</f>
        <v>0</v>
      </c>
      <c r="AB29" s="819"/>
      <c r="AC29" s="819"/>
      <c r="AD29" s="819"/>
      <c r="AE29" s="820"/>
      <c r="AF29" s="821">
        <v>0</v>
      </c>
      <c r="AG29" s="822"/>
      <c r="AH29" s="822"/>
      <c r="AI29" s="822"/>
      <c r="AJ29" s="823"/>
      <c r="AK29" s="890">
        <v>80</v>
      </c>
      <c r="AL29" s="891"/>
      <c r="AM29" s="891"/>
      <c r="AN29" s="891"/>
      <c r="AO29" s="891"/>
      <c r="AP29" s="891" t="s">
        <v>507</v>
      </c>
      <c r="AQ29" s="891"/>
      <c r="AR29" s="891"/>
      <c r="AS29" s="891"/>
      <c r="AT29" s="891"/>
      <c r="AU29" s="891" t="s">
        <v>507</v>
      </c>
      <c r="AV29" s="891"/>
      <c r="AW29" s="891"/>
      <c r="AX29" s="891"/>
      <c r="AY29" s="891"/>
      <c r="AZ29" s="892" t="s">
        <v>507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2817</v>
      </c>
      <c r="R30" s="819"/>
      <c r="S30" s="819"/>
      <c r="T30" s="819"/>
      <c r="U30" s="819"/>
      <c r="V30" s="819">
        <v>2752</v>
      </c>
      <c r="W30" s="819"/>
      <c r="X30" s="819"/>
      <c r="Y30" s="819"/>
      <c r="Z30" s="819"/>
      <c r="AA30" s="819">
        <f t="shared" si="2"/>
        <v>65</v>
      </c>
      <c r="AB30" s="819"/>
      <c r="AC30" s="819"/>
      <c r="AD30" s="819"/>
      <c r="AE30" s="820"/>
      <c r="AF30" s="821">
        <v>65</v>
      </c>
      <c r="AG30" s="822"/>
      <c r="AH30" s="822"/>
      <c r="AI30" s="822"/>
      <c r="AJ30" s="823"/>
      <c r="AK30" s="890">
        <v>381</v>
      </c>
      <c r="AL30" s="891"/>
      <c r="AM30" s="891"/>
      <c r="AN30" s="891"/>
      <c r="AO30" s="891"/>
      <c r="AP30" s="891" t="s">
        <v>507</v>
      </c>
      <c r="AQ30" s="891"/>
      <c r="AR30" s="891"/>
      <c r="AS30" s="891"/>
      <c r="AT30" s="891"/>
      <c r="AU30" s="891" t="s">
        <v>507</v>
      </c>
      <c r="AV30" s="891"/>
      <c r="AW30" s="891"/>
      <c r="AX30" s="891"/>
      <c r="AY30" s="891"/>
      <c r="AZ30" s="892" t="s">
        <v>507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13</v>
      </c>
      <c r="R31" s="819"/>
      <c r="S31" s="819"/>
      <c r="T31" s="819"/>
      <c r="U31" s="819"/>
      <c r="V31" s="819">
        <v>12</v>
      </c>
      <c r="W31" s="819"/>
      <c r="X31" s="819"/>
      <c r="Y31" s="819"/>
      <c r="Z31" s="819"/>
      <c r="AA31" s="819">
        <v>2</v>
      </c>
      <c r="AB31" s="819"/>
      <c r="AC31" s="819"/>
      <c r="AD31" s="819"/>
      <c r="AE31" s="820"/>
      <c r="AF31" s="821">
        <v>2</v>
      </c>
      <c r="AG31" s="822"/>
      <c r="AH31" s="822"/>
      <c r="AI31" s="822"/>
      <c r="AJ31" s="823"/>
      <c r="AK31" s="890">
        <v>0</v>
      </c>
      <c r="AL31" s="891"/>
      <c r="AM31" s="891"/>
      <c r="AN31" s="891"/>
      <c r="AO31" s="891"/>
      <c r="AP31" s="891" t="s">
        <v>507</v>
      </c>
      <c r="AQ31" s="891"/>
      <c r="AR31" s="891"/>
      <c r="AS31" s="891"/>
      <c r="AT31" s="891"/>
      <c r="AU31" s="891" t="s">
        <v>507</v>
      </c>
      <c r="AV31" s="891"/>
      <c r="AW31" s="891"/>
      <c r="AX31" s="891"/>
      <c r="AY31" s="891"/>
      <c r="AZ31" s="892" t="s">
        <v>507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t="s">
        <v>585</v>
      </c>
      <c r="R32" s="819"/>
      <c r="S32" s="819"/>
      <c r="T32" s="819"/>
      <c r="U32" s="819"/>
      <c r="V32" s="819" t="s">
        <v>585</v>
      </c>
      <c r="W32" s="819"/>
      <c r="X32" s="819"/>
      <c r="Y32" s="819"/>
      <c r="Z32" s="819"/>
      <c r="AA32" s="819" t="s">
        <v>585</v>
      </c>
      <c r="AB32" s="819"/>
      <c r="AC32" s="819"/>
      <c r="AD32" s="819"/>
      <c r="AE32" s="820"/>
      <c r="AF32" s="821" t="s">
        <v>507</v>
      </c>
      <c r="AG32" s="822"/>
      <c r="AH32" s="822"/>
      <c r="AI32" s="822"/>
      <c r="AJ32" s="823"/>
      <c r="AK32" s="890" t="s">
        <v>507</v>
      </c>
      <c r="AL32" s="891"/>
      <c r="AM32" s="891"/>
      <c r="AN32" s="891"/>
      <c r="AO32" s="891"/>
      <c r="AP32" s="891" t="s">
        <v>507</v>
      </c>
      <c r="AQ32" s="891"/>
      <c r="AR32" s="891"/>
      <c r="AS32" s="891"/>
      <c r="AT32" s="891"/>
      <c r="AU32" s="891" t="s">
        <v>507</v>
      </c>
      <c r="AV32" s="891"/>
      <c r="AW32" s="891"/>
      <c r="AX32" s="891"/>
      <c r="AY32" s="891"/>
      <c r="AZ32" s="892" t="s">
        <v>507</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399</v>
      </c>
      <c r="C33" s="816"/>
      <c r="D33" s="816"/>
      <c r="E33" s="816"/>
      <c r="F33" s="816"/>
      <c r="G33" s="816"/>
      <c r="H33" s="816"/>
      <c r="I33" s="816"/>
      <c r="J33" s="816"/>
      <c r="K33" s="816"/>
      <c r="L33" s="816"/>
      <c r="M33" s="816"/>
      <c r="N33" s="816"/>
      <c r="O33" s="816"/>
      <c r="P33" s="817"/>
      <c r="Q33" s="818">
        <v>287</v>
      </c>
      <c r="R33" s="819"/>
      <c r="S33" s="819"/>
      <c r="T33" s="819"/>
      <c r="U33" s="819"/>
      <c r="V33" s="819">
        <v>464</v>
      </c>
      <c r="W33" s="819"/>
      <c r="X33" s="819"/>
      <c r="Y33" s="819"/>
      <c r="Z33" s="819"/>
      <c r="AA33" s="819">
        <f t="shared" si="2"/>
        <v>-177</v>
      </c>
      <c r="AB33" s="819"/>
      <c r="AC33" s="819"/>
      <c r="AD33" s="819"/>
      <c r="AE33" s="820"/>
      <c r="AF33" s="821">
        <v>115</v>
      </c>
      <c r="AG33" s="822"/>
      <c r="AH33" s="822"/>
      <c r="AI33" s="822"/>
      <c r="AJ33" s="823"/>
      <c r="AK33" s="890">
        <v>115</v>
      </c>
      <c r="AL33" s="891"/>
      <c r="AM33" s="891"/>
      <c r="AN33" s="891"/>
      <c r="AO33" s="891"/>
      <c r="AP33" s="891">
        <v>1140</v>
      </c>
      <c r="AQ33" s="891"/>
      <c r="AR33" s="891"/>
      <c r="AS33" s="891"/>
      <c r="AT33" s="891"/>
      <c r="AU33" s="891">
        <v>609</v>
      </c>
      <c r="AV33" s="891"/>
      <c r="AW33" s="891"/>
      <c r="AX33" s="891"/>
      <c r="AY33" s="891"/>
      <c r="AZ33" s="892" t="s">
        <v>507</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749</v>
      </c>
      <c r="R34" s="819"/>
      <c r="S34" s="819"/>
      <c r="T34" s="819"/>
      <c r="U34" s="819"/>
      <c r="V34" s="819">
        <v>738</v>
      </c>
      <c r="W34" s="819"/>
      <c r="X34" s="819"/>
      <c r="Y34" s="819"/>
      <c r="Z34" s="819"/>
      <c r="AA34" s="819">
        <v>10</v>
      </c>
      <c r="AB34" s="819"/>
      <c r="AC34" s="819"/>
      <c r="AD34" s="819"/>
      <c r="AE34" s="820"/>
      <c r="AF34" s="821">
        <v>10</v>
      </c>
      <c r="AG34" s="822"/>
      <c r="AH34" s="822"/>
      <c r="AI34" s="822"/>
      <c r="AJ34" s="823"/>
      <c r="AK34" s="890">
        <v>322</v>
      </c>
      <c r="AL34" s="891"/>
      <c r="AM34" s="891"/>
      <c r="AN34" s="891"/>
      <c r="AO34" s="891"/>
      <c r="AP34" s="891">
        <v>4561</v>
      </c>
      <c r="AQ34" s="891"/>
      <c r="AR34" s="891"/>
      <c r="AS34" s="891"/>
      <c r="AT34" s="891"/>
      <c r="AU34" s="891">
        <v>3517</v>
      </c>
      <c r="AV34" s="891"/>
      <c r="AW34" s="891"/>
      <c r="AX34" s="891"/>
      <c r="AY34" s="891"/>
      <c r="AZ34" s="892" t="s">
        <v>507</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403</v>
      </c>
      <c r="C35" s="816"/>
      <c r="D35" s="816"/>
      <c r="E35" s="816"/>
      <c r="F35" s="816"/>
      <c r="G35" s="816"/>
      <c r="H35" s="816"/>
      <c r="I35" s="816"/>
      <c r="J35" s="816"/>
      <c r="K35" s="816"/>
      <c r="L35" s="816"/>
      <c r="M35" s="816"/>
      <c r="N35" s="816"/>
      <c r="O35" s="816"/>
      <c r="P35" s="817"/>
      <c r="Q35" s="818">
        <v>185</v>
      </c>
      <c r="R35" s="819"/>
      <c r="S35" s="819"/>
      <c r="T35" s="819"/>
      <c r="U35" s="819"/>
      <c r="V35" s="819">
        <v>181</v>
      </c>
      <c r="W35" s="819"/>
      <c r="X35" s="819"/>
      <c r="Y35" s="819"/>
      <c r="Z35" s="819"/>
      <c r="AA35" s="819">
        <f t="shared" si="2"/>
        <v>4</v>
      </c>
      <c r="AB35" s="819"/>
      <c r="AC35" s="819"/>
      <c r="AD35" s="819"/>
      <c r="AE35" s="820"/>
      <c r="AF35" s="821">
        <v>4</v>
      </c>
      <c r="AG35" s="822"/>
      <c r="AH35" s="822"/>
      <c r="AI35" s="822"/>
      <c r="AJ35" s="823"/>
      <c r="AK35" s="890">
        <v>95</v>
      </c>
      <c r="AL35" s="891"/>
      <c r="AM35" s="891"/>
      <c r="AN35" s="891"/>
      <c r="AO35" s="891"/>
      <c r="AP35" s="891">
        <v>1244</v>
      </c>
      <c r="AQ35" s="891"/>
      <c r="AR35" s="891"/>
      <c r="AS35" s="891"/>
      <c r="AT35" s="891"/>
      <c r="AU35" s="891">
        <v>1146</v>
      </c>
      <c r="AV35" s="891"/>
      <c r="AW35" s="891"/>
      <c r="AX35" s="891"/>
      <c r="AY35" s="891"/>
      <c r="AZ35" s="892" t="s">
        <v>507</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404</v>
      </c>
      <c r="C36" s="816"/>
      <c r="D36" s="816"/>
      <c r="E36" s="816"/>
      <c r="F36" s="816"/>
      <c r="G36" s="816"/>
      <c r="H36" s="816"/>
      <c r="I36" s="816"/>
      <c r="J36" s="816"/>
      <c r="K36" s="816"/>
      <c r="L36" s="816"/>
      <c r="M36" s="816"/>
      <c r="N36" s="816"/>
      <c r="O36" s="816"/>
      <c r="P36" s="817"/>
      <c r="Q36" s="818">
        <v>103</v>
      </c>
      <c r="R36" s="819"/>
      <c r="S36" s="819"/>
      <c r="T36" s="819"/>
      <c r="U36" s="819"/>
      <c r="V36" s="819">
        <v>95</v>
      </c>
      <c r="W36" s="819"/>
      <c r="X36" s="819"/>
      <c r="Y36" s="819"/>
      <c r="Z36" s="819"/>
      <c r="AA36" s="819">
        <f t="shared" si="2"/>
        <v>8</v>
      </c>
      <c r="AB36" s="819"/>
      <c r="AC36" s="819"/>
      <c r="AD36" s="819"/>
      <c r="AE36" s="820"/>
      <c r="AF36" s="821">
        <v>8</v>
      </c>
      <c r="AG36" s="822"/>
      <c r="AH36" s="822"/>
      <c r="AI36" s="822"/>
      <c r="AJ36" s="823"/>
      <c r="AK36" s="890">
        <v>56</v>
      </c>
      <c r="AL36" s="891"/>
      <c r="AM36" s="891"/>
      <c r="AN36" s="891"/>
      <c r="AO36" s="891"/>
      <c r="AP36" s="891" t="s">
        <v>507</v>
      </c>
      <c r="AQ36" s="891"/>
      <c r="AR36" s="891"/>
      <c r="AS36" s="891"/>
      <c r="AT36" s="891"/>
      <c r="AU36" s="891" t="s">
        <v>507</v>
      </c>
      <c r="AV36" s="891"/>
      <c r="AW36" s="891"/>
      <c r="AX36" s="891"/>
      <c r="AY36" s="891"/>
      <c r="AZ36" s="892" t="s">
        <v>507</v>
      </c>
      <c r="BA36" s="892"/>
      <c r="BB36" s="892"/>
      <c r="BC36" s="892"/>
      <c r="BD36" s="892"/>
      <c r="BE36" s="888" t="s">
        <v>405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f>SUM(AF28:AJ62)</f>
        <v>282</v>
      </c>
      <c r="AG63" s="902"/>
      <c r="AH63" s="902"/>
      <c r="AI63" s="902"/>
      <c r="AJ63" s="903"/>
      <c r="AK63" s="904"/>
      <c r="AL63" s="899"/>
      <c r="AM63" s="899"/>
      <c r="AN63" s="899"/>
      <c r="AO63" s="899"/>
      <c r="AP63" s="902">
        <v>282</v>
      </c>
      <c r="AQ63" s="902"/>
      <c r="AR63" s="902"/>
      <c r="AS63" s="902"/>
      <c r="AT63" s="902"/>
      <c r="AU63" s="902">
        <v>282</v>
      </c>
      <c r="AV63" s="902"/>
      <c r="AW63" s="902"/>
      <c r="AX63" s="902"/>
      <c r="AY63" s="902"/>
      <c r="AZ63" s="906"/>
      <c r="BA63" s="906"/>
      <c r="BB63" s="906"/>
      <c r="BC63" s="906"/>
      <c r="BD63" s="906"/>
      <c r="BE63" s="907"/>
      <c r="BF63" s="907"/>
      <c r="BG63" s="907"/>
      <c r="BH63" s="907"/>
      <c r="BI63" s="908"/>
      <c r="BJ63" s="909" t="s">
        <v>398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386</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565</v>
      </c>
      <c r="C68" s="930"/>
      <c r="D68" s="930"/>
      <c r="E68" s="930"/>
      <c r="F68" s="930"/>
      <c r="G68" s="930"/>
      <c r="H68" s="930"/>
      <c r="I68" s="930"/>
      <c r="J68" s="930"/>
      <c r="K68" s="930"/>
      <c r="L68" s="930"/>
      <c r="M68" s="930"/>
      <c r="N68" s="930"/>
      <c r="O68" s="930"/>
      <c r="P68" s="931"/>
      <c r="Q68" s="932">
        <v>10130</v>
      </c>
      <c r="R68" s="926"/>
      <c r="S68" s="926"/>
      <c r="T68" s="926"/>
      <c r="U68" s="926"/>
      <c r="V68" s="926">
        <v>9908</v>
      </c>
      <c r="W68" s="926"/>
      <c r="X68" s="926"/>
      <c r="Y68" s="926"/>
      <c r="Z68" s="926"/>
      <c r="AA68" s="926">
        <v>222</v>
      </c>
      <c r="AB68" s="926"/>
      <c r="AC68" s="926"/>
      <c r="AD68" s="926"/>
      <c r="AE68" s="926"/>
      <c r="AF68" s="926">
        <v>222</v>
      </c>
      <c r="AG68" s="926"/>
      <c r="AH68" s="926"/>
      <c r="AI68" s="926"/>
      <c r="AJ68" s="926"/>
      <c r="AK68" s="926">
        <v>640</v>
      </c>
      <c r="AL68" s="926"/>
      <c r="AM68" s="926"/>
      <c r="AN68" s="926"/>
      <c r="AO68" s="926"/>
      <c r="AP68" s="926" t="s">
        <v>579</v>
      </c>
      <c r="AQ68" s="926"/>
      <c r="AR68" s="926"/>
      <c r="AS68" s="926"/>
      <c r="AT68" s="926"/>
      <c r="AU68" s="926" t="s">
        <v>580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566</v>
      </c>
      <c r="C69" s="934"/>
      <c r="D69" s="934"/>
      <c r="E69" s="934"/>
      <c r="F69" s="934"/>
      <c r="G69" s="934"/>
      <c r="H69" s="934"/>
      <c r="I69" s="934"/>
      <c r="J69" s="934"/>
      <c r="K69" s="934"/>
      <c r="L69" s="934"/>
      <c r="M69" s="934"/>
      <c r="N69" s="934"/>
      <c r="O69" s="934"/>
      <c r="P69" s="935"/>
      <c r="Q69" s="936">
        <v>116</v>
      </c>
      <c r="R69" s="891"/>
      <c r="S69" s="891"/>
      <c r="T69" s="891"/>
      <c r="U69" s="891"/>
      <c r="V69" s="891">
        <v>102</v>
      </c>
      <c r="W69" s="891"/>
      <c r="X69" s="891"/>
      <c r="Y69" s="891"/>
      <c r="Z69" s="891"/>
      <c r="AA69" s="891">
        <v>14</v>
      </c>
      <c r="AB69" s="891"/>
      <c r="AC69" s="891"/>
      <c r="AD69" s="891"/>
      <c r="AE69" s="891"/>
      <c r="AF69" s="891">
        <v>14</v>
      </c>
      <c r="AG69" s="891"/>
      <c r="AH69" s="891"/>
      <c r="AI69" s="891"/>
      <c r="AJ69" s="891"/>
      <c r="AK69" s="891" t="s">
        <v>507</v>
      </c>
      <c r="AL69" s="891"/>
      <c r="AM69" s="891"/>
      <c r="AN69" s="891"/>
      <c r="AO69" s="891"/>
      <c r="AP69" s="891" t="s">
        <v>507</v>
      </c>
      <c r="AQ69" s="891"/>
      <c r="AR69" s="891"/>
      <c r="AS69" s="891"/>
      <c r="AT69" s="891"/>
      <c r="AU69" s="891" t="s">
        <v>507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567</v>
      </c>
      <c r="C70" s="934"/>
      <c r="D70" s="934"/>
      <c r="E70" s="934"/>
      <c r="F70" s="934"/>
      <c r="G70" s="934"/>
      <c r="H70" s="934"/>
      <c r="I70" s="934"/>
      <c r="J70" s="934"/>
      <c r="K70" s="934"/>
      <c r="L70" s="934"/>
      <c r="M70" s="934"/>
      <c r="N70" s="934"/>
      <c r="O70" s="934"/>
      <c r="P70" s="935"/>
      <c r="Q70" s="936">
        <v>119</v>
      </c>
      <c r="R70" s="891"/>
      <c r="S70" s="891"/>
      <c r="T70" s="891"/>
      <c r="U70" s="891"/>
      <c r="V70" s="891">
        <v>110</v>
      </c>
      <c r="W70" s="891"/>
      <c r="X70" s="891"/>
      <c r="Y70" s="891"/>
      <c r="Z70" s="891"/>
      <c r="AA70" s="891">
        <v>9</v>
      </c>
      <c r="AB70" s="891"/>
      <c r="AC70" s="891"/>
      <c r="AD70" s="891"/>
      <c r="AE70" s="891"/>
      <c r="AF70" s="891">
        <v>9</v>
      </c>
      <c r="AG70" s="891"/>
      <c r="AH70" s="891"/>
      <c r="AI70" s="891"/>
      <c r="AJ70" s="891"/>
      <c r="AK70" s="891" t="s">
        <v>507</v>
      </c>
      <c r="AL70" s="891"/>
      <c r="AM70" s="891"/>
      <c r="AN70" s="891"/>
      <c r="AO70" s="891"/>
      <c r="AP70" s="891" t="s">
        <v>507</v>
      </c>
      <c r="AQ70" s="891"/>
      <c r="AR70" s="891"/>
      <c r="AS70" s="891"/>
      <c r="AT70" s="891"/>
      <c r="AU70" s="891" t="s">
        <v>507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568</v>
      </c>
      <c r="C71" s="934"/>
      <c r="D71" s="934"/>
      <c r="E71" s="934"/>
      <c r="F71" s="934"/>
      <c r="G71" s="934"/>
      <c r="H71" s="934"/>
      <c r="I71" s="934"/>
      <c r="J71" s="934"/>
      <c r="K71" s="934"/>
      <c r="L71" s="934"/>
      <c r="M71" s="934"/>
      <c r="N71" s="934"/>
      <c r="O71" s="934"/>
      <c r="P71" s="935"/>
      <c r="Q71" s="936">
        <v>467</v>
      </c>
      <c r="R71" s="891"/>
      <c r="S71" s="891"/>
      <c r="T71" s="891"/>
      <c r="U71" s="891"/>
      <c r="V71" s="891">
        <v>440</v>
      </c>
      <c r="W71" s="891"/>
      <c r="X71" s="891"/>
      <c r="Y71" s="891"/>
      <c r="Z71" s="891"/>
      <c r="AA71" s="891">
        <v>27</v>
      </c>
      <c r="AB71" s="891"/>
      <c r="AC71" s="891"/>
      <c r="AD71" s="891"/>
      <c r="AE71" s="891"/>
      <c r="AF71" s="891">
        <v>27</v>
      </c>
      <c r="AG71" s="891"/>
      <c r="AH71" s="891"/>
      <c r="AI71" s="891"/>
      <c r="AJ71" s="891"/>
      <c r="AK71" s="891" t="s">
        <v>507</v>
      </c>
      <c r="AL71" s="891"/>
      <c r="AM71" s="891"/>
      <c r="AN71" s="891"/>
      <c r="AO71" s="891"/>
      <c r="AP71" s="891" t="s">
        <v>507</v>
      </c>
      <c r="AQ71" s="891"/>
      <c r="AR71" s="891"/>
      <c r="AS71" s="891"/>
      <c r="AT71" s="891"/>
      <c r="AU71" s="891" t="s">
        <v>507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569</v>
      </c>
      <c r="C72" s="934"/>
      <c r="D72" s="934"/>
      <c r="E72" s="934"/>
      <c r="F72" s="934"/>
      <c r="G72" s="934"/>
      <c r="H72" s="934"/>
      <c r="I72" s="934"/>
      <c r="J72" s="934"/>
      <c r="K72" s="934"/>
      <c r="L72" s="934"/>
      <c r="M72" s="934"/>
      <c r="N72" s="934"/>
      <c r="O72" s="934"/>
      <c r="P72" s="935"/>
      <c r="Q72" s="936">
        <v>154711</v>
      </c>
      <c r="R72" s="891"/>
      <c r="S72" s="891"/>
      <c r="T72" s="891"/>
      <c r="U72" s="891"/>
      <c r="V72" s="891">
        <v>149499</v>
      </c>
      <c r="W72" s="891"/>
      <c r="X72" s="891"/>
      <c r="Y72" s="891"/>
      <c r="Z72" s="891"/>
      <c r="AA72" s="891">
        <v>5212</v>
      </c>
      <c r="AB72" s="891"/>
      <c r="AC72" s="891"/>
      <c r="AD72" s="891"/>
      <c r="AE72" s="891"/>
      <c r="AF72" s="891">
        <v>5212</v>
      </c>
      <c r="AG72" s="891"/>
      <c r="AH72" s="891"/>
      <c r="AI72" s="891"/>
      <c r="AJ72" s="891"/>
      <c r="AK72" s="891">
        <v>1449</v>
      </c>
      <c r="AL72" s="891"/>
      <c r="AM72" s="891"/>
      <c r="AN72" s="891"/>
      <c r="AO72" s="891"/>
      <c r="AP72" s="891" t="s">
        <v>507</v>
      </c>
      <c r="AQ72" s="891"/>
      <c r="AR72" s="891"/>
      <c r="AS72" s="891"/>
      <c r="AT72" s="891"/>
      <c r="AU72" s="891" t="s">
        <v>507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570</v>
      </c>
      <c r="C73" s="934"/>
      <c r="D73" s="934"/>
      <c r="E73" s="934"/>
      <c r="F73" s="934"/>
      <c r="G73" s="934"/>
      <c r="H73" s="934"/>
      <c r="I73" s="934"/>
      <c r="J73" s="934"/>
      <c r="K73" s="934"/>
      <c r="L73" s="934"/>
      <c r="M73" s="934"/>
      <c r="N73" s="934"/>
      <c r="O73" s="934"/>
      <c r="P73" s="935"/>
      <c r="Q73" s="936">
        <v>770</v>
      </c>
      <c r="R73" s="891"/>
      <c r="S73" s="891"/>
      <c r="T73" s="891"/>
      <c r="U73" s="891"/>
      <c r="V73" s="891">
        <v>762</v>
      </c>
      <c r="W73" s="891"/>
      <c r="X73" s="891"/>
      <c r="Y73" s="891"/>
      <c r="Z73" s="891"/>
      <c r="AA73" s="891">
        <v>8</v>
      </c>
      <c r="AB73" s="891"/>
      <c r="AC73" s="891"/>
      <c r="AD73" s="891"/>
      <c r="AE73" s="891"/>
      <c r="AF73" s="891">
        <v>8</v>
      </c>
      <c r="AG73" s="891"/>
      <c r="AH73" s="891"/>
      <c r="AI73" s="891"/>
      <c r="AJ73" s="891"/>
      <c r="AK73" s="891" t="s">
        <v>507</v>
      </c>
      <c r="AL73" s="891"/>
      <c r="AM73" s="891"/>
      <c r="AN73" s="891"/>
      <c r="AO73" s="891"/>
      <c r="AP73" s="891" t="s">
        <v>507</v>
      </c>
      <c r="AQ73" s="891"/>
      <c r="AR73" s="891"/>
      <c r="AS73" s="891"/>
      <c r="AT73" s="891"/>
      <c r="AU73" s="891" t="s">
        <v>507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571</v>
      </c>
      <c r="C74" s="934"/>
      <c r="D74" s="934"/>
      <c r="E74" s="934"/>
      <c r="F74" s="934"/>
      <c r="G74" s="934"/>
      <c r="H74" s="934"/>
      <c r="I74" s="934"/>
      <c r="J74" s="934"/>
      <c r="K74" s="934"/>
      <c r="L74" s="934"/>
      <c r="M74" s="934"/>
      <c r="N74" s="934"/>
      <c r="O74" s="934"/>
      <c r="P74" s="935"/>
      <c r="Q74" s="936">
        <v>2960</v>
      </c>
      <c r="R74" s="891"/>
      <c r="S74" s="891"/>
      <c r="T74" s="891"/>
      <c r="U74" s="891"/>
      <c r="V74" s="891">
        <v>2880</v>
      </c>
      <c r="W74" s="891"/>
      <c r="X74" s="891"/>
      <c r="Y74" s="891"/>
      <c r="Z74" s="891"/>
      <c r="AA74" s="891">
        <f t="shared" ref="AA74:AA77" si="3">Q74-V74</f>
        <v>80</v>
      </c>
      <c r="AB74" s="891"/>
      <c r="AC74" s="891"/>
      <c r="AD74" s="891"/>
      <c r="AE74" s="891"/>
      <c r="AF74" s="891">
        <f>AA74</f>
        <v>80</v>
      </c>
      <c r="AG74" s="891"/>
      <c r="AH74" s="891"/>
      <c r="AI74" s="891"/>
      <c r="AJ74" s="891"/>
      <c r="AK74" s="891" t="s">
        <v>579</v>
      </c>
      <c r="AL74" s="891"/>
      <c r="AM74" s="891"/>
      <c r="AN74" s="891"/>
      <c r="AO74" s="891"/>
      <c r="AP74" s="891">
        <v>60</v>
      </c>
      <c r="AQ74" s="891"/>
      <c r="AR74" s="891"/>
      <c r="AS74" s="891"/>
      <c r="AT74" s="891"/>
      <c r="AU74" s="891">
        <v>14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572</v>
      </c>
      <c r="C75" s="934"/>
      <c r="D75" s="934"/>
      <c r="E75" s="934"/>
      <c r="F75" s="934"/>
      <c r="G75" s="934"/>
      <c r="H75" s="934"/>
      <c r="I75" s="934"/>
      <c r="J75" s="934"/>
      <c r="K75" s="934"/>
      <c r="L75" s="934"/>
      <c r="M75" s="934"/>
      <c r="N75" s="934"/>
      <c r="O75" s="934"/>
      <c r="P75" s="935"/>
      <c r="Q75" s="939">
        <v>651</v>
      </c>
      <c r="R75" s="940"/>
      <c r="S75" s="940"/>
      <c r="T75" s="940"/>
      <c r="U75" s="890"/>
      <c r="V75" s="941">
        <v>577</v>
      </c>
      <c r="W75" s="940"/>
      <c r="X75" s="940"/>
      <c r="Y75" s="940"/>
      <c r="Z75" s="890"/>
      <c r="AA75" s="941">
        <f t="shared" si="3"/>
        <v>74</v>
      </c>
      <c r="AB75" s="940"/>
      <c r="AC75" s="940"/>
      <c r="AD75" s="940"/>
      <c r="AE75" s="890"/>
      <c r="AF75" s="941">
        <f t="shared" ref="AF75:AF77" si="4">AA75</f>
        <v>74</v>
      </c>
      <c r="AG75" s="940"/>
      <c r="AH75" s="940"/>
      <c r="AI75" s="940"/>
      <c r="AJ75" s="890"/>
      <c r="AK75" s="941">
        <v>8</v>
      </c>
      <c r="AL75" s="940"/>
      <c r="AM75" s="940"/>
      <c r="AN75" s="940"/>
      <c r="AO75" s="890"/>
      <c r="AP75" s="941">
        <v>1</v>
      </c>
      <c r="AQ75" s="940"/>
      <c r="AR75" s="940"/>
      <c r="AS75" s="940"/>
      <c r="AT75" s="890"/>
      <c r="AU75" s="941">
        <v>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573</v>
      </c>
      <c r="C76" s="934"/>
      <c r="D76" s="934"/>
      <c r="E76" s="934"/>
      <c r="F76" s="934"/>
      <c r="G76" s="934"/>
      <c r="H76" s="934"/>
      <c r="I76" s="934"/>
      <c r="J76" s="934"/>
      <c r="K76" s="934"/>
      <c r="L76" s="934"/>
      <c r="M76" s="934"/>
      <c r="N76" s="934"/>
      <c r="O76" s="934"/>
      <c r="P76" s="935"/>
      <c r="Q76" s="939">
        <v>3</v>
      </c>
      <c r="R76" s="940"/>
      <c r="S76" s="940"/>
      <c r="T76" s="940"/>
      <c r="U76" s="890"/>
      <c r="V76" s="941">
        <v>0</v>
      </c>
      <c r="W76" s="940"/>
      <c r="X76" s="940"/>
      <c r="Y76" s="940"/>
      <c r="Z76" s="890"/>
      <c r="AA76" s="941">
        <f t="shared" si="3"/>
        <v>3</v>
      </c>
      <c r="AB76" s="940"/>
      <c r="AC76" s="940"/>
      <c r="AD76" s="940"/>
      <c r="AE76" s="890"/>
      <c r="AF76" s="941">
        <f t="shared" si="4"/>
        <v>3</v>
      </c>
      <c r="AG76" s="940"/>
      <c r="AH76" s="940"/>
      <c r="AI76" s="940"/>
      <c r="AJ76" s="890"/>
      <c r="AK76" s="941" t="s">
        <v>579</v>
      </c>
      <c r="AL76" s="940"/>
      <c r="AM76" s="940"/>
      <c r="AN76" s="940"/>
      <c r="AO76" s="890"/>
      <c r="AP76" s="941" t="s">
        <v>507</v>
      </c>
      <c r="AQ76" s="940"/>
      <c r="AR76" s="940"/>
      <c r="AS76" s="940"/>
      <c r="AT76" s="890"/>
      <c r="AU76" s="941" t="s">
        <v>507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574</v>
      </c>
      <c r="C77" s="934"/>
      <c r="D77" s="934"/>
      <c r="E77" s="934"/>
      <c r="F77" s="934"/>
      <c r="G77" s="934"/>
      <c r="H77" s="934"/>
      <c r="I77" s="934"/>
      <c r="J77" s="934"/>
      <c r="K77" s="934"/>
      <c r="L77" s="934"/>
      <c r="M77" s="934"/>
      <c r="N77" s="934"/>
      <c r="O77" s="934"/>
      <c r="P77" s="935"/>
      <c r="Q77" s="939">
        <v>252</v>
      </c>
      <c r="R77" s="940"/>
      <c r="S77" s="940"/>
      <c r="T77" s="940"/>
      <c r="U77" s="890"/>
      <c r="V77" s="941">
        <v>173</v>
      </c>
      <c r="W77" s="940"/>
      <c r="X77" s="940"/>
      <c r="Y77" s="940"/>
      <c r="Z77" s="890"/>
      <c r="AA77" s="941">
        <f t="shared" si="3"/>
        <v>79</v>
      </c>
      <c r="AB77" s="940"/>
      <c r="AC77" s="940"/>
      <c r="AD77" s="940"/>
      <c r="AE77" s="890"/>
      <c r="AF77" s="941">
        <f t="shared" si="4"/>
        <v>79</v>
      </c>
      <c r="AG77" s="940"/>
      <c r="AH77" s="940"/>
      <c r="AI77" s="940"/>
      <c r="AJ77" s="890"/>
      <c r="AK77" s="941">
        <v>71</v>
      </c>
      <c r="AL77" s="940"/>
      <c r="AM77" s="940"/>
      <c r="AN77" s="940"/>
      <c r="AO77" s="890"/>
      <c r="AP77" s="941" t="s">
        <v>507</v>
      </c>
      <c r="AQ77" s="940"/>
      <c r="AR77" s="940"/>
      <c r="AS77" s="940"/>
      <c r="AT77" s="890"/>
      <c r="AU77" s="941" t="s">
        <v>507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575</v>
      </c>
      <c r="C78" s="934"/>
      <c r="D78" s="934"/>
      <c r="E78" s="934"/>
      <c r="F78" s="934"/>
      <c r="G78" s="934"/>
      <c r="H78" s="934"/>
      <c r="I78" s="934"/>
      <c r="J78" s="934"/>
      <c r="K78" s="934"/>
      <c r="L78" s="934"/>
      <c r="M78" s="934"/>
      <c r="N78" s="934"/>
      <c r="O78" s="934"/>
      <c r="P78" s="935"/>
      <c r="Q78" s="936">
        <v>72</v>
      </c>
      <c r="R78" s="891"/>
      <c r="S78" s="891"/>
      <c r="T78" s="891"/>
      <c r="U78" s="891"/>
      <c r="V78" s="891">
        <v>72</v>
      </c>
      <c r="W78" s="891"/>
      <c r="X78" s="891"/>
      <c r="Y78" s="891"/>
      <c r="Z78" s="891"/>
      <c r="AA78" s="891" t="s">
        <v>507</v>
      </c>
      <c r="AB78" s="891"/>
      <c r="AC78" s="891"/>
      <c r="AD78" s="891"/>
      <c r="AE78" s="891"/>
      <c r="AF78" s="891" t="s">
        <v>507</v>
      </c>
      <c r="AG78" s="891"/>
      <c r="AH78" s="891"/>
      <c r="AI78" s="891"/>
      <c r="AJ78" s="891"/>
      <c r="AK78" s="891" t="s">
        <v>507</v>
      </c>
      <c r="AL78" s="891"/>
      <c r="AM78" s="891"/>
      <c r="AN78" s="891"/>
      <c r="AO78" s="891"/>
      <c r="AP78" s="891" t="s">
        <v>507</v>
      </c>
      <c r="AQ78" s="891"/>
      <c r="AR78" s="891"/>
      <c r="AS78" s="891"/>
      <c r="AT78" s="891"/>
      <c r="AU78" s="891" t="s">
        <v>507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576</v>
      </c>
      <c r="C79" s="934"/>
      <c r="D79" s="934"/>
      <c r="E79" s="934"/>
      <c r="F79" s="934"/>
      <c r="G79" s="934"/>
      <c r="H79" s="934"/>
      <c r="I79" s="934"/>
      <c r="J79" s="934"/>
      <c r="K79" s="934"/>
      <c r="L79" s="934"/>
      <c r="M79" s="934"/>
      <c r="N79" s="934"/>
      <c r="O79" s="934"/>
      <c r="P79" s="935"/>
      <c r="Q79" s="936" t="s">
        <v>507</v>
      </c>
      <c r="R79" s="891"/>
      <c r="S79" s="891"/>
      <c r="T79" s="891"/>
      <c r="U79" s="891"/>
      <c r="V79" s="891" t="s">
        <v>507</v>
      </c>
      <c r="W79" s="891"/>
      <c r="X79" s="891"/>
      <c r="Y79" s="891"/>
      <c r="Z79" s="891"/>
      <c r="AA79" s="891" t="s">
        <v>507</v>
      </c>
      <c r="AB79" s="891"/>
      <c r="AC79" s="891"/>
      <c r="AD79" s="891"/>
      <c r="AE79" s="891"/>
      <c r="AF79" s="891" t="s">
        <v>507</v>
      </c>
      <c r="AG79" s="891"/>
      <c r="AH79" s="891"/>
      <c r="AI79" s="891"/>
      <c r="AJ79" s="891"/>
      <c r="AK79" s="891" t="s">
        <v>507</v>
      </c>
      <c r="AL79" s="891"/>
      <c r="AM79" s="891"/>
      <c r="AN79" s="891"/>
      <c r="AO79" s="891"/>
      <c r="AP79" s="891" t="s">
        <v>507</v>
      </c>
      <c r="AQ79" s="891"/>
      <c r="AR79" s="891"/>
      <c r="AS79" s="891"/>
      <c r="AT79" s="891"/>
      <c r="AU79" s="891" t="s">
        <v>507</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SUM(AF68:AJ87)</f>
        <v>5728</v>
      </c>
      <c r="AG88" s="902"/>
      <c r="AH88" s="902"/>
      <c r="AI88" s="902"/>
      <c r="AJ88" s="902"/>
      <c r="AK88" s="899"/>
      <c r="AL88" s="899"/>
      <c r="AM88" s="899"/>
      <c r="AN88" s="899"/>
      <c r="AO88" s="899"/>
      <c r="AP88" s="902">
        <f t="shared" ref="AP88" si="5">SUM(AP68:AT87)</f>
        <v>61</v>
      </c>
      <c r="AQ88" s="902"/>
      <c r="AR88" s="902"/>
      <c r="AS88" s="902"/>
      <c r="AT88" s="902"/>
      <c r="AU88" s="902">
        <f t="shared" ref="AU88" si="6">SUM(AU68:AY87)</f>
        <v>14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SUM(CR7:CV88)</f>
        <v>139</v>
      </c>
      <c r="CS102" s="910"/>
      <c r="CT102" s="910"/>
      <c r="CU102" s="910"/>
      <c r="CV102" s="953"/>
      <c r="CW102" s="952">
        <f t="shared" ref="CW102" si="7">SUM(CW7:DA88)</f>
        <v>0</v>
      </c>
      <c r="CX102" s="910"/>
      <c r="CY102" s="910"/>
      <c r="CZ102" s="910"/>
      <c r="DA102" s="953"/>
      <c r="DB102" s="952">
        <f t="shared" ref="DB102" si="8">SUM(DB7:DF88)</f>
        <v>0</v>
      </c>
      <c r="DC102" s="910"/>
      <c r="DD102" s="910"/>
      <c r="DE102" s="910"/>
      <c r="DF102" s="953"/>
      <c r="DG102" s="952">
        <f t="shared" ref="DG102" si="9">SUM(DG7:DK88)</f>
        <v>0</v>
      </c>
      <c r="DH102" s="910"/>
      <c r="DI102" s="910"/>
      <c r="DJ102" s="910"/>
      <c r="DK102" s="953"/>
      <c r="DL102" s="952">
        <f t="shared" ref="DL102" si="10">SUM(DL7:DP88)</f>
        <v>0</v>
      </c>
      <c r="DM102" s="910"/>
      <c r="DN102" s="910"/>
      <c r="DO102" s="910"/>
      <c r="DP102" s="953"/>
      <c r="DQ102" s="952">
        <f t="shared" ref="DQ102" si="11">SUM(DQ7:DU88)</f>
        <v>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298</v>
      </c>
      <c r="AG109" s="955"/>
      <c r="AH109" s="955"/>
      <c r="AI109" s="955"/>
      <c r="AJ109" s="956"/>
      <c r="AK109" s="954" t="s">
        <v>297</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298</v>
      </c>
      <c r="BW109" s="955"/>
      <c r="BX109" s="955"/>
      <c r="BY109" s="955"/>
      <c r="BZ109" s="956"/>
      <c r="CA109" s="954" t="s">
        <v>297</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298</v>
      </c>
      <c r="DM109" s="955"/>
      <c r="DN109" s="955"/>
      <c r="DO109" s="955"/>
      <c r="DP109" s="956"/>
      <c r="DQ109" s="954" t="s">
        <v>297</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1162653</v>
      </c>
      <c r="AB110" s="962"/>
      <c r="AC110" s="962"/>
      <c r="AD110" s="962"/>
      <c r="AE110" s="963"/>
      <c r="AF110" s="964">
        <v>1168031</v>
      </c>
      <c r="AG110" s="962"/>
      <c r="AH110" s="962"/>
      <c r="AI110" s="962"/>
      <c r="AJ110" s="963"/>
      <c r="AK110" s="964">
        <v>1137270</v>
      </c>
      <c r="AL110" s="962"/>
      <c r="AM110" s="962"/>
      <c r="AN110" s="962"/>
      <c r="AO110" s="963"/>
      <c r="AP110" s="965">
        <v>19.399999999999999</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10457345</v>
      </c>
      <c r="BR110" s="997"/>
      <c r="BS110" s="997"/>
      <c r="BT110" s="997"/>
      <c r="BU110" s="997"/>
      <c r="BV110" s="997">
        <v>10542505</v>
      </c>
      <c r="BW110" s="997"/>
      <c r="BX110" s="997"/>
      <c r="BY110" s="997"/>
      <c r="BZ110" s="997"/>
      <c r="CA110" s="997">
        <v>10318678</v>
      </c>
      <c r="CB110" s="997"/>
      <c r="CC110" s="997"/>
      <c r="CD110" s="997"/>
      <c r="CE110" s="997"/>
      <c r="CF110" s="1011">
        <v>175.9</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398</v>
      </c>
      <c r="DH110" s="997"/>
      <c r="DI110" s="997"/>
      <c r="DJ110" s="997"/>
      <c r="DK110" s="997"/>
      <c r="DL110" s="997" t="s">
        <v>432</v>
      </c>
      <c r="DM110" s="997"/>
      <c r="DN110" s="997"/>
      <c r="DO110" s="997"/>
      <c r="DP110" s="997"/>
      <c r="DQ110" s="997" t="s">
        <v>120</v>
      </c>
      <c r="DR110" s="997"/>
      <c r="DS110" s="997"/>
      <c r="DT110" s="997"/>
      <c r="DU110" s="997"/>
      <c r="DV110" s="998" t="s">
        <v>432</v>
      </c>
      <c r="DW110" s="998"/>
      <c r="DX110" s="998"/>
      <c r="DY110" s="998"/>
      <c r="DZ110" s="999"/>
    </row>
    <row r="111" spans="1:131" s="226" customFormat="1" ht="26.25" customHeight="1" x14ac:dyDescent="0.15">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432</v>
      </c>
      <c r="AG111" s="1004"/>
      <c r="AH111" s="1004"/>
      <c r="AI111" s="1004"/>
      <c r="AJ111" s="1005"/>
      <c r="AK111" s="1006" t="s">
        <v>432</v>
      </c>
      <c r="AL111" s="1004"/>
      <c r="AM111" s="1004"/>
      <c r="AN111" s="1004"/>
      <c r="AO111" s="1005"/>
      <c r="AP111" s="1007" t="s">
        <v>434</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58247</v>
      </c>
      <c r="BR111" s="990"/>
      <c r="BS111" s="990"/>
      <c r="BT111" s="990"/>
      <c r="BU111" s="990"/>
      <c r="BV111" s="990">
        <v>31441</v>
      </c>
      <c r="BW111" s="990"/>
      <c r="BX111" s="990"/>
      <c r="BY111" s="990"/>
      <c r="BZ111" s="990"/>
      <c r="CA111" s="990">
        <v>19840</v>
      </c>
      <c r="CB111" s="990"/>
      <c r="CC111" s="990"/>
      <c r="CD111" s="990"/>
      <c r="CE111" s="990"/>
      <c r="CF111" s="984">
        <v>0.3</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432</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x14ac:dyDescent="0.15">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120</v>
      </c>
      <c r="AB112" s="1029"/>
      <c r="AC112" s="1029"/>
      <c r="AD112" s="1029"/>
      <c r="AE112" s="1030"/>
      <c r="AF112" s="1031" t="s">
        <v>120</v>
      </c>
      <c r="AG112" s="1029"/>
      <c r="AH112" s="1029"/>
      <c r="AI112" s="1029"/>
      <c r="AJ112" s="1030"/>
      <c r="AK112" s="1031" t="s">
        <v>432</v>
      </c>
      <c r="AL112" s="1029"/>
      <c r="AM112" s="1029"/>
      <c r="AN112" s="1029"/>
      <c r="AO112" s="1030"/>
      <c r="AP112" s="1032" t="s">
        <v>120</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5545422</v>
      </c>
      <c r="BR112" s="990"/>
      <c r="BS112" s="990"/>
      <c r="BT112" s="990"/>
      <c r="BU112" s="990"/>
      <c r="BV112" s="990">
        <v>5448948</v>
      </c>
      <c r="BW112" s="990"/>
      <c r="BX112" s="990"/>
      <c r="BY112" s="990"/>
      <c r="BZ112" s="990"/>
      <c r="CA112" s="990">
        <v>5271384</v>
      </c>
      <c r="CB112" s="990"/>
      <c r="CC112" s="990"/>
      <c r="CD112" s="990"/>
      <c r="CE112" s="990"/>
      <c r="CF112" s="984">
        <v>89.9</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120</v>
      </c>
      <c r="DM112" s="990"/>
      <c r="DN112" s="990"/>
      <c r="DO112" s="990"/>
      <c r="DP112" s="990"/>
      <c r="DQ112" s="990" t="s">
        <v>120</v>
      </c>
      <c r="DR112" s="990"/>
      <c r="DS112" s="990"/>
      <c r="DT112" s="990"/>
      <c r="DU112" s="990"/>
      <c r="DV112" s="991" t="s">
        <v>398</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452697</v>
      </c>
      <c r="AB113" s="1004"/>
      <c r="AC113" s="1004"/>
      <c r="AD113" s="1004"/>
      <c r="AE113" s="1005"/>
      <c r="AF113" s="1006">
        <v>454133</v>
      </c>
      <c r="AG113" s="1004"/>
      <c r="AH113" s="1004"/>
      <c r="AI113" s="1004"/>
      <c r="AJ113" s="1005"/>
      <c r="AK113" s="1006">
        <v>465179</v>
      </c>
      <c r="AL113" s="1004"/>
      <c r="AM113" s="1004"/>
      <c r="AN113" s="1004"/>
      <c r="AO113" s="1005"/>
      <c r="AP113" s="1007">
        <v>7.9</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27735</v>
      </c>
      <c r="BR113" s="990"/>
      <c r="BS113" s="990"/>
      <c r="BT113" s="990"/>
      <c r="BU113" s="990"/>
      <c r="BV113" s="990">
        <v>19244</v>
      </c>
      <c r="BW113" s="990"/>
      <c r="BX113" s="990"/>
      <c r="BY113" s="990"/>
      <c r="BZ113" s="990"/>
      <c r="CA113" s="990">
        <v>13434</v>
      </c>
      <c r="CB113" s="990"/>
      <c r="CC113" s="990"/>
      <c r="CD113" s="990"/>
      <c r="CE113" s="990"/>
      <c r="CF113" s="984">
        <v>0.2</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120</v>
      </c>
      <c r="DM113" s="1029"/>
      <c r="DN113" s="1029"/>
      <c r="DO113" s="1029"/>
      <c r="DP113" s="1030"/>
      <c r="DQ113" s="1031" t="s">
        <v>432</v>
      </c>
      <c r="DR113" s="1029"/>
      <c r="DS113" s="1029"/>
      <c r="DT113" s="1029"/>
      <c r="DU113" s="1030"/>
      <c r="DV113" s="1032" t="s">
        <v>120</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9027</v>
      </c>
      <c r="AB114" s="1029"/>
      <c r="AC114" s="1029"/>
      <c r="AD114" s="1029"/>
      <c r="AE114" s="1030"/>
      <c r="AF114" s="1031">
        <v>7925</v>
      </c>
      <c r="AG114" s="1029"/>
      <c r="AH114" s="1029"/>
      <c r="AI114" s="1029"/>
      <c r="AJ114" s="1030"/>
      <c r="AK114" s="1031">
        <v>5444</v>
      </c>
      <c r="AL114" s="1029"/>
      <c r="AM114" s="1029"/>
      <c r="AN114" s="1029"/>
      <c r="AO114" s="1030"/>
      <c r="AP114" s="1032">
        <v>0.1</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1233709</v>
      </c>
      <c r="BR114" s="990"/>
      <c r="BS114" s="990"/>
      <c r="BT114" s="990"/>
      <c r="BU114" s="990"/>
      <c r="BV114" s="990">
        <v>1177571</v>
      </c>
      <c r="BW114" s="990"/>
      <c r="BX114" s="990"/>
      <c r="BY114" s="990"/>
      <c r="BZ114" s="990"/>
      <c r="CA114" s="990">
        <v>1147206</v>
      </c>
      <c r="CB114" s="990"/>
      <c r="CC114" s="990"/>
      <c r="CD114" s="990"/>
      <c r="CE114" s="990"/>
      <c r="CF114" s="984">
        <v>19.600000000000001</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120</v>
      </c>
      <c r="DM114" s="1029"/>
      <c r="DN114" s="1029"/>
      <c r="DO114" s="1029"/>
      <c r="DP114" s="1030"/>
      <c r="DQ114" s="1031" t="s">
        <v>120</v>
      </c>
      <c r="DR114" s="1029"/>
      <c r="DS114" s="1029"/>
      <c r="DT114" s="1029"/>
      <c r="DU114" s="1030"/>
      <c r="DV114" s="1032" t="s">
        <v>120</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30173</v>
      </c>
      <c r="AB115" s="1004"/>
      <c r="AC115" s="1004"/>
      <c r="AD115" s="1004"/>
      <c r="AE115" s="1005"/>
      <c r="AF115" s="1006">
        <v>29237</v>
      </c>
      <c r="AG115" s="1004"/>
      <c r="AH115" s="1004"/>
      <c r="AI115" s="1004"/>
      <c r="AJ115" s="1005"/>
      <c r="AK115" s="1006">
        <v>12989</v>
      </c>
      <c r="AL115" s="1004"/>
      <c r="AM115" s="1004"/>
      <c r="AN115" s="1004"/>
      <c r="AO115" s="1005"/>
      <c r="AP115" s="1007">
        <v>0.2</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398</v>
      </c>
      <c r="BR115" s="990"/>
      <c r="BS115" s="990"/>
      <c r="BT115" s="990"/>
      <c r="BU115" s="990"/>
      <c r="BV115" s="990" t="s">
        <v>398</v>
      </c>
      <c r="BW115" s="990"/>
      <c r="BX115" s="990"/>
      <c r="BY115" s="990"/>
      <c r="BZ115" s="990"/>
      <c r="CA115" s="990" t="s">
        <v>120</v>
      </c>
      <c r="CB115" s="990"/>
      <c r="CC115" s="990"/>
      <c r="CD115" s="990"/>
      <c r="CE115" s="990"/>
      <c r="CF115" s="984" t="s">
        <v>120</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120</v>
      </c>
      <c r="DH115" s="1029"/>
      <c r="DI115" s="1029"/>
      <c r="DJ115" s="1029"/>
      <c r="DK115" s="1030"/>
      <c r="DL115" s="1031" t="s">
        <v>120</v>
      </c>
      <c r="DM115" s="1029"/>
      <c r="DN115" s="1029"/>
      <c r="DO115" s="1029"/>
      <c r="DP115" s="1030"/>
      <c r="DQ115" s="1031" t="s">
        <v>120</v>
      </c>
      <c r="DR115" s="1029"/>
      <c r="DS115" s="1029"/>
      <c r="DT115" s="1029"/>
      <c r="DU115" s="1030"/>
      <c r="DV115" s="1032" t="s">
        <v>120</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74</v>
      </c>
      <c r="AB116" s="1029"/>
      <c r="AC116" s="1029"/>
      <c r="AD116" s="1029"/>
      <c r="AE116" s="1030"/>
      <c r="AF116" s="1031">
        <v>26</v>
      </c>
      <c r="AG116" s="1029"/>
      <c r="AH116" s="1029"/>
      <c r="AI116" s="1029"/>
      <c r="AJ116" s="1030"/>
      <c r="AK116" s="1031" t="s">
        <v>432</v>
      </c>
      <c r="AL116" s="1029"/>
      <c r="AM116" s="1029"/>
      <c r="AN116" s="1029"/>
      <c r="AO116" s="1030"/>
      <c r="AP116" s="1032" t="s">
        <v>432</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434</v>
      </c>
      <c r="BR116" s="990"/>
      <c r="BS116" s="990"/>
      <c r="BT116" s="990"/>
      <c r="BU116" s="990"/>
      <c r="BV116" s="990" t="s">
        <v>432</v>
      </c>
      <c r="BW116" s="990"/>
      <c r="BX116" s="990"/>
      <c r="BY116" s="990"/>
      <c r="BZ116" s="990"/>
      <c r="CA116" s="990" t="s">
        <v>432</v>
      </c>
      <c r="CB116" s="990"/>
      <c r="CC116" s="990"/>
      <c r="CD116" s="990"/>
      <c r="CE116" s="990"/>
      <c r="CF116" s="984" t="s">
        <v>120</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21345</v>
      </c>
      <c r="DH116" s="1029"/>
      <c r="DI116" s="1029"/>
      <c r="DJ116" s="1029"/>
      <c r="DK116" s="1030"/>
      <c r="DL116" s="1031">
        <v>2956</v>
      </c>
      <c r="DM116" s="1029"/>
      <c r="DN116" s="1029"/>
      <c r="DO116" s="1029"/>
      <c r="DP116" s="1030"/>
      <c r="DQ116" s="1031" t="s">
        <v>432</v>
      </c>
      <c r="DR116" s="1029"/>
      <c r="DS116" s="1029"/>
      <c r="DT116" s="1029"/>
      <c r="DU116" s="1030"/>
      <c r="DV116" s="1032" t="s">
        <v>398</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1654624</v>
      </c>
      <c r="AB117" s="1047"/>
      <c r="AC117" s="1047"/>
      <c r="AD117" s="1047"/>
      <c r="AE117" s="1048"/>
      <c r="AF117" s="1049">
        <v>1659352</v>
      </c>
      <c r="AG117" s="1047"/>
      <c r="AH117" s="1047"/>
      <c r="AI117" s="1047"/>
      <c r="AJ117" s="1048"/>
      <c r="AK117" s="1049">
        <v>1620882</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398</v>
      </c>
      <c r="BR117" s="990"/>
      <c r="BS117" s="990"/>
      <c r="BT117" s="990"/>
      <c r="BU117" s="990"/>
      <c r="BV117" s="990" t="s">
        <v>120</v>
      </c>
      <c r="BW117" s="990"/>
      <c r="BX117" s="990"/>
      <c r="BY117" s="990"/>
      <c r="BZ117" s="990"/>
      <c r="CA117" s="990" t="s">
        <v>120</v>
      </c>
      <c r="CB117" s="990"/>
      <c r="CC117" s="990"/>
      <c r="CD117" s="990"/>
      <c r="CE117" s="990"/>
      <c r="CF117" s="984" t="s">
        <v>120</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432</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298</v>
      </c>
      <c r="AG118" s="955"/>
      <c r="AH118" s="955"/>
      <c r="AI118" s="955"/>
      <c r="AJ118" s="956"/>
      <c r="AK118" s="954" t="s">
        <v>297</v>
      </c>
      <c r="AL118" s="955"/>
      <c r="AM118" s="955"/>
      <c r="AN118" s="955"/>
      <c r="AO118" s="956"/>
      <c r="AP118" s="1041" t="s">
        <v>426</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120</v>
      </c>
      <c r="BW118" s="1068"/>
      <c r="BX118" s="1068"/>
      <c r="BY118" s="1068"/>
      <c r="BZ118" s="1068"/>
      <c r="CA118" s="1068" t="s">
        <v>432</v>
      </c>
      <c r="CB118" s="1068"/>
      <c r="CC118" s="1068"/>
      <c r="CD118" s="1068"/>
      <c r="CE118" s="1068"/>
      <c r="CF118" s="984" t="s">
        <v>120</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120</v>
      </c>
      <c r="DR118" s="1029"/>
      <c r="DS118" s="1029"/>
      <c r="DT118" s="1029"/>
      <c r="DU118" s="1030"/>
      <c r="DV118" s="1032" t="s">
        <v>120</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120</v>
      </c>
      <c r="AL119" s="962"/>
      <c r="AM119" s="962"/>
      <c r="AN119" s="962"/>
      <c r="AO119" s="963"/>
      <c r="AP119" s="965" t="s">
        <v>432</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458</v>
      </c>
      <c r="BP119" s="1076"/>
      <c r="BQ119" s="1067">
        <v>17322458</v>
      </c>
      <c r="BR119" s="1068"/>
      <c r="BS119" s="1068"/>
      <c r="BT119" s="1068"/>
      <c r="BU119" s="1068"/>
      <c r="BV119" s="1068">
        <v>17219709</v>
      </c>
      <c r="BW119" s="1068"/>
      <c r="BX119" s="1068"/>
      <c r="BY119" s="1068"/>
      <c r="BZ119" s="1068"/>
      <c r="CA119" s="1068">
        <v>16770542</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36902</v>
      </c>
      <c r="DH119" s="1054"/>
      <c r="DI119" s="1054"/>
      <c r="DJ119" s="1054"/>
      <c r="DK119" s="1055"/>
      <c r="DL119" s="1053">
        <v>28485</v>
      </c>
      <c r="DM119" s="1054"/>
      <c r="DN119" s="1054"/>
      <c r="DO119" s="1054"/>
      <c r="DP119" s="1055"/>
      <c r="DQ119" s="1053">
        <v>19840</v>
      </c>
      <c r="DR119" s="1054"/>
      <c r="DS119" s="1054"/>
      <c r="DT119" s="1054"/>
      <c r="DU119" s="1055"/>
      <c r="DV119" s="1056">
        <v>0.3</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434</v>
      </c>
      <c r="AB120" s="1029"/>
      <c r="AC120" s="1029"/>
      <c r="AD120" s="1029"/>
      <c r="AE120" s="1030"/>
      <c r="AF120" s="1031" t="s">
        <v>398</v>
      </c>
      <c r="AG120" s="1029"/>
      <c r="AH120" s="1029"/>
      <c r="AI120" s="1029"/>
      <c r="AJ120" s="1030"/>
      <c r="AK120" s="1031" t="s">
        <v>432</v>
      </c>
      <c r="AL120" s="1029"/>
      <c r="AM120" s="1029"/>
      <c r="AN120" s="1029"/>
      <c r="AO120" s="1030"/>
      <c r="AP120" s="1032" t="s">
        <v>398</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4093775</v>
      </c>
      <c r="BR120" s="997"/>
      <c r="BS120" s="997"/>
      <c r="BT120" s="997"/>
      <c r="BU120" s="997"/>
      <c r="BV120" s="997">
        <v>4195813</v>
      </c>
      <c r="BW120" s="997"/>
      <c r="BX120" s="997"/>
      <c r="BY120" s="997"/>
      <c r="BZ120" s="997"/>
      <c r="CA120" s="997">
        <v>4547717</v>
      </c>
      <c r="CB120" s="997"/>
      <c r="CC120" s="997"/>
      <c r="CD120" s="997"/>
      <c r="CE120" s="997"/>
      <c r="CF120" s="1011">
        <v>77.5</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3858323</v>
      </c>
      <c r="DH120" s="997"/>
      <c r="DI120" s="997"/>
      <c r="DJ120" s="997"/>
      <c r="DK120" s="997"/>
      <c r="DL120" s="997">
        <v>3656627</v>
      </c>
      <c r="DM120" s="997"/>
      <c r="DN120" s="997"/>
      <c r="DO120" s="997"/>
      <c r="DP120" s="997"/>
      <c r="DQ120" s="997">
        <v>3516745</v>
      </c>
      <c r="DR120" s="997"/>
      <c r="DS120" s="997"/>
      <c r="DT120" s="997"/>
      <c r="DU120" s="997"/>
      <c r="DV120" s="998">
        <v>60</v>
      </c>
      <c r="DW120" s="998"/>
      <c r="DX120" s="998"/>
      <c r="DY120" s="998"/>
      <c r="DZ120" s="999"/>
    </row>
    <row r="121" spans="1:130" s="226" customFormat="1" ht="26.25" customHeight="1" x14ac:dyDescent="0.15">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432</v>
      </c>
      <c r="AB121" s="1029"/>
      <c r="AC121" s="1029"/>
      <c r="AD121" s="1029"/>
      <c r="AE121" s="1030"/>
      <c r="AF121" s="1031" t="s">
        <v>434</v>
      </c>
      <c r="AG121" s="1029"/>
      <c r="AH121" s="1029"/>
      <c r="AI121" s="1029"/>
      <c r="AJ121" s="1030"/>
      <c r="AK121" s="1031" t="s">
        <v>432</v>
      </c>
      <c r="AL121" s="1029"/>
      <c r="AM121" s="1029"/>
      <c r="AN121" s="1029"/>
      <c r="AO121" s="1030"/>
      <c r="AP121" s="1032" t="s">
        <v>432</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456082</v>
      </c>
      <c r="BR121" s="990"/>
      <c r="BS121" s="990"/>
      <c r="BT121" s="990"/>
      <c r="BU121" s="990"/>
      <c r="BV121" s="990">
        <v>429068</v>
      </c>
      <c r="BW121" s="990"/>
      <c r="BX121" s="990"/>
      <c r="BY121" s="990"/>
      <c r="BZ121" s="990"/>
      <c r="CA121" s="990">
        <v>410195</v>
      </c>
      <c r="CB121" s="990"/>
      <c r="CC121" s="990"/>
      <c r="CD121" s="990"/>
      <c r="CE121" s="990"/>
      <c r="CF121" s="984">
        <v>7</v>
      </c>
      <c r="CG121" s="985"/>
      <c r="CH121" s="985"/>
      <c r="CI121" s="985"/>
      <c r="CJ121" s="985"/>
      <c r="CK121" s="1080"/>
      <c r="CL121" s="1081"/>
      <c r="CM121" s="1081"/>
      <c r="CN121" s="1081"/>
      <c r="CO121" s="1082"/>
      <c r="CP121" s="1090" t="s">
        <v>403</v>
      </c>
      <c r="CQ121" s="1091"/>
      <c r="CR121" s="1091"/>
      <c r="CS121" s="1091"/>
      <c r="CT121" s="1091"/>
      <c r="CU121" s="1091"/>
      <c r="CV121" s="1091"/>
      <c r="CW121" s="1091"/>
      <c r="CX121" s="1091"/>
      <c r="CY121" s="1091"/>
      <c r="CZ121" s="1091"/>
      <c r="DA121" s="1091"/>
      <c r="DB121" s="1091"/>
      <c r="DC121" s="1091"/>
      <c r="DD121" s="1091"/>
      <c r="DE121" s="1091"/>
      <c r="DF121" s="1092"/>
      <c r="DG121" s="989">
        <v>866232</v>
      </c>
      <c r="DH121" s="990"/>
      <c r="DI121" s="990"/>
      <c r="DJ121" s="990"/>
      <c r="DK121" s="990"/>
      <c r="DL121" s="990">
        <v>1058811</v>
      </c>
      <c r="DM121" s="990"/>
      <c r="DN121" s="990"/>
      <c r="DO121" s="990"/>
      <c r="DP121" s="990"/>
      <c r="DQ121" s="990">
        <v>1145703</v>
      </c>
      <c r="DR121" s="990"/>
      <c r="DS121" s="990"/>
      <c r="DT121" s="990"/>
      <c r="DU121" s="990"/>
      <c r="DV121" s="991">
        <v>19.5</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432</v>
      </c>
      <c r="AB122" s="1029"/>
      <c r="AC122" s="1029"/>
      <c r="AD122" s="1029"/>
      <c r="AE122" s="1030"/>
      <c r="AF122" s="1031" t="s">
        <v>398</v>
      </c>
      <c r="AG122" s="1029"/>
      <c r="AH122" s="1029"/>
      <c r="AI122" s="1029"/>
      <c r="AJ122" s="1030"/>
      <c r="AK122" s="1031" t="s">
        <v>432</v>
      </c>
      <c r="AL122" s="1029"/>
      <c r="AM122" s="1029"/>
      <c r="AN122" s="1029"/>
      <c r="AO122" s="1030"/>
      <c r="AP122" s="1032" t="s">
        <v>434</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11932190</v>
      </c>
      <c r="BR122" s="1068"/>
      <c r="BS122" s="1068"/>
      <c r="BT122" s="1068"/>
      <c r="BU122" s="1068"/>
      <c r="BV122" s="1068">
        <v>11779199</v>
      </c>
      <c r="BW122" s="1068"/>
      <c r="BX122" s="1068"/>
      <c r="BY122" s="1068"/>
      <c r="BZ122" s="1068"/>
      <c r="CA122" s="1068">
        <v>11668046</v>
      </c>
      <c r="CB122" s="1068"/>
      <c r="CC122" s="1068"/>
      <c r="CD122" s="1068"/>
      <c r="CE122" s="1068"/>
      <c r="CF122" s="1088">
        <v>198.9</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v>318050</v>
      </c>
      <c r="DH122" s="990"/>
      <c r="DI122" s="990"/>
      <c r="DJ122" s="990"/>
      <c r="DK122" s="990"/>
      <c r="DL122" s="990">
        <v>733457</v>
      </c>
      <c r="DM122" s="990"/>
      <c r="DN122" s="990"/>
      <c r="DO122" s="990"/>
      <c r="DP122" s="990"/>
      <c r="DQ122" s="990">
        <v>608936</v>
      </c>
      <c r="DR122" s="990"/>
      <c r="DS122" s="990"/>
      <c r="DT122" s="990"/>
      <c r="DU122" s="990"/>
      <c r="DV122" s="991">
        <v>10.4</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19830</v>
      </c>
      <c r="AB123" s="1029"/>
      <c r="AC123" s="1029"/>
      <c r="AD123" s="1029"/>
      <c r="AE123" s="1030"/>
      <c r="AF123" s="1031">
        <v>19173</v>
      </c>
      <c r="AG123" s="1029"/>
      <c r="AH123" s="1029"/>
      <c r="AI123" s="1029"/>
      <c r="AJ123" s="1030"/>
      <c r="AK123" s="1031">
        <v>3040</v>
      </c>
      <c r="AL123" s="1029"/>
      <c r="AM123" s="1029"/>
      <c r="AN123" s="1029"/>
      <c r="AO123" s="1030"/>
      <c r="AP123" s="1032">
        <v>0.1</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468</v>
      </c>
      <c r="BP123" s="1076"/>
      <c r="BQ123" s="1135">
        <v>16482047</v>
      </c>
      <c r="BR123" s="1136"/>
      <c r="BS123" s="1136"/>
      <c r="BT123" s="1136"/>
      <c r="BU123" s="1136"/>
      <c r="BV123" s="1136">
        <v>16404080</v>
      </c>
      <c r="BW123" s="1136"/>
      <c r="BX123" s="1136"/>
      <c r="BY123" s="1136"/>
      <c r="BZ123" s="1136"/>
      <c r="CA123" s="1136">
        <v>16625958</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434</v>
      </c>
      <c r="DH123" s="1029"/>
      <c r="DI123" s="1029"/>
      <c r="DJ123" s="1029"/>
      <c r="DK123" s="1030"/>
      <c r="DL123" s="1031" t="s">
        <v>432</v>
      </c>
      <c r="DM123" s="1029"/>
      <c r="DN123" s="1029"/>
      <c r="DO123" s="1029"/>
      <c r="DP123" s="1030"/>
      <c r="DQ123" s="1031" t="s">
        <v>432</v>
      </c>
      <c r="DR123" s="1029"/>
      <c r="DS123" s="1029"/>
      <c r="DT123" s="1029"/>
      <c r="DU123" s="1030"/>
      <c r="DV123" s="1032" t="s">
        <v>434</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434</v>
      </c>
      <c r="AB124" s="1029"/>
      <c r="AC124" s="1029"/>
      <c r="AD124" s="1029"/>
      <c r="AE124" s="1030"/>
      <c r="AF124" s="1031" t="s">
        <v>434</v>
      </c>
      <c r="AG124" s="1029"/>
      <c r="AH124" s="1029"/>
      <c r="AI124" s="1029"/>
      <c r="AJ124" s="1030"/>
      <c r="AK124" s="1031" t="s">
        <v>398</v>
      </c>
      <c r="AL124" s="1029"/>
      <c r="AM124" s="1029"/>
      <c r="AN124" s="1029"/>
      <c r="AO124" s="1030"/>
      <c r="AP124" s="1032" t="s">
        <v>432</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13.4</v>
      </c>
      <c r="BR124" s="1098"/>
      <c r="BS124" s="1098"/>
      <c r="BT124" s="1098"/>
      <c r="BU124" s="1098"/>
      <c r="BV124" s="1098">
        <v>13.4</v>
      </c>
      <c r="BW124" s="1098"/>
      <c r="BX124" s="1098"/>
      <c r="BY124" s="1098"/>
      <c r="BZ124" s="1098"/>
      <c r="CA124" s="1098">
        <v>2.4</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v>502817</v>
      </c>
      <c r="DH124" s="1054"/>
      <c r="DI124" s="1054"/>
      <c r="DJ124" s="1054"/>
      <c r="DK124" s="1055"/>
      <c r="DL124" s="1053">
        <v>53</v>
      </c>
      <c r="DM124" s="1054"/>
      <c r="DN124" s="1054"/>
      <c r="DO124" s="1054"/>
      <c r="DP124" s="1055"/>
      <c r="DQ124" s="1053" t="s">
        <v>432</v>
      </c>
      <c r="DR124" s="1054"/>
      <c r="DS124" s="1054"/>
      <c r="DT124" s="1054"/>
      <c r="DU124" s="1055"/>
      <c r="DV124" s="1056" t="s">
        <v>398</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398</v>
      </c>
      <c r="AB125" s="1029"/>
      <c r="AC125" s="1029"/>
      <c r="AD125" s="1029"/>
      <c r="AE125" s="1030"/>
      <c r="AF125" s="1031" t="s">
        <v>398</v>
      </c>
      <c r="AG125" s="1029"/>
      <c r="AH125" s="1029"/>
      <c r="AI125" s="1029"/>
      <c r="AJ125" s="1030"/>
      <c r="AK125" s="1031" t="s">
        <v>398</v>
      </c>
      <c r="AL125" s="1029"/>
      <c r="AM125" s="1029"/>
      <c r="AN125" s="1029"/>
      <c r="AO125" s="1030"/>
      <c r="AP125" s="1032" t="s">
        <v>398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398</v>
      </c>
      <c r="DH125" s="997"/>
      <c r="DI125" s="997"/>
      <c r="DJ125" s="997"/>
      <c r="DK125" s="997"/>
      <c r="DL125" s="997" t="s">
        <v>398</v>
      </c>
      <c r="DM125" s="997"/>
      <c r="DN125" s="997"/>
      <c r="DO125" s="997"/>
      <c r="DP125" s="997"/>
      <c r="DQ125" s="997" t="s">
        <v>398</v>
      </c>
      <c r="DR125" s="997"/>
      <c r="DS125" s="997"/>
      <c r="DT125" s="997"/>
      <c r="DU125" s="997"/>
      <c r="DV125" s="998" t="s">
        <v>398</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8541</v>
      </c>
      <c r="AB126" s="1029"/>
      <c r="AC126" s="1029"/>
      <c r="AD126" s="1029"/>
      <c r="AE126" s="1030"/>
      <c r="AF126" s="1031">
        <v>8823</v>
      </c>
      <c r="AG126" s="1029"/>
      <c r="AH126" s="1029"/>
      <c r="AI126" s="1029"/>
      <c r="AJ126" s="1030"/>
      <c r="AK126" s="1031">
        <v>8935</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398</v>
      </c>
      <c r="DH126" s="990"/>
      <c r="DI126" s="990"/>
      <c r="DJ126" s="990"/>
      <c r="DK126" s="990"/>
      <c r="DL126" s="990" t="s">
        <v>432</v>
      </c>
      <c r="DM126" s="990"/>
      <c r="DN126" s="990"/>
      <c r="DO126" s="990"/>
      <c r="DP126" s="990"/>
      <c r="DQ126" s="990" t="s">
        <v>398</v>
      </c>
      <c r="DR126" s="990"/>
      <c r="DS126" s="990"/>
      <c r="DT126" s="990"/>
      <c r="DU126" s="990"/>
      <c r="DV126" s="991" t="s">
        <v>398</v>
      </c>
      <c r="DW126" s="991"/>
      <c r="DX126" s="991"/>
      <c r="DY126" s="991"/>
      <c r="DZ126" s="992"/>
    </row>
    <row r="127" spans="1:130" s="226" customFormat="1" ht="26.25" customHeight="1" x14ac:dyDescent="0.15">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1802</v>
      </c>
      <c r="AB127" s="1029"/>
      <c r="AC127" s="1029"/>
      <c r="AD127" s="1029"/>
      <c r="AE127" s="1030"/>
      <c r="AF127" s="1031">
        <v>1241</v>
      </c>
      <c r="AG127" s="1029"/>
      <c r="AH127" s="1029"/>
      <c r="AI127" s="1029"/>
      <c r="AJ127" s="1030"/>
      <c r="AK127" s="1031">
        <v>1014</v>
      </c>
      <c r="AL127" s="1029"/>
      <c r="AM127" s="1029"/>
      <c r="AN127" s="1029"/>
      <c r="AO127" s="1030"/>
      <c r="AP127" s="1032">
        <v>0</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398</v>
      </c>
      <c r="DH127" s="990"/>
      <c r="DI127" s="990"/>
      <c r="DJ127" s="990"/>
      <c r="DK127" s="990"/>
      <c r="DL127" s="990" t="s">
        <v>398</v>
      </c>
      <c r="DM127" s="990"/>
      <c r="DN127" s="990"/>
      <c r="DO127" s="990"/>
      <c r="DP127" s="990"/>
      <c r="DQ127" s="990" t="s">
        <v>398</v>
      </c>
      <c r="DR127" s="990"/>
      <c r="DS127" s="990"/>
      <c r="DT127" s="990"/>
      <c r="DU127" s="990"/>
      <c r="DV127" s="991" t="s">
        <v>398</v>
      </c>
      <c r="DW127" s="991"/>
      <c r="DX127" s="991"/>
      <c r="DY127" s="991"/>
      <c r="DZ127" s="992"/>
    </row>
    <row r="128" spans="1:130" s="226" customFormat="1" ht="26.25" customHeight="1" thickBot="1" x14ac:dyDescent="0.2">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45358</v>
      </c>
      <c r="AB128" s="1118"/>
      <c r="AC128" s="1118"/>
      <c r="AD128" s="1118"/>
      <c r="AE128" s="1119"/>
      <c r="AF128" s="1120">
        <v>61506</v>
      </c>
      <c r="AG128" s="1118"/>
      <c r="AH128" s="1118"/>
      <c r="AI128" s="1118"/>
      <c r="AJ128" s="1119"/>
      <c r="AK128" s="1120">
        <v>64942</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120</v>
      </c>
      <c r="BG128" s="1125"/>
      <c r="BH128" s="1125"/>
      <c r="BI128" s="1125"/>
      <c r="BJ128" s="1125"/>
      <c r="BK128" s="1125"/>
      <c r="BL128" s="1126"/>
      <c r="BM128" s="1124">
        <v>14.05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120</v>
      </c>
      <c r="DH128" s="1110"/>
      <c r="DI128" s="1110"/>
      <c r="DJ128" s="1110"/>
      <c r="DK128" s="1110"/>
      <c r="DL128" s="1110" t="s">
        <v>398</v>
      </c>
      <c r="DM128" s="1110"/>
      <c r="DN128" s="1110"/>
      <c r="DO128" s="1110"/>
      <c r="DP128" s="1110"/>
      <c r="DQ128" s="1110" t="s">
        <v>398</v>
      </c>
      <c r="DR128" s="1110"/>
      <c r="DS128" s="1110"/>
      <c r="DT128" s="1110"/>
      <c r="DU128" s="1110"/>
      <c r="DV128" s="1111" t="s">
        <v>398</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7336587</v>
      </c>
      <c r="AB129" s="1029"/>
      <c r="AC129" s="1029"/>
      <c r="AD129" s="1029"/>
      <c r="AE129" s="1030"/>
      <c r="AF129" s="1031">
        <v>7164946</v>
      </c>
      <c r="AG129" s="1029"/>
      <c r="AH129" s="1029"/>
      <c r="AI129" s="1029"/>
      <c r="AJ129" s="1030"/>
      <c r="AK129" s="1031">
        <v>6981136</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398</v>
      </c>
      <c r="BG129" s="1139"/>
      <c r="BH129" s="1139"/>
      <c r="BI129" s="1139"/>
      <c r="BJ129" s="1139"/>
      <c r="BK129" s="1139"/>
      <c r="BL129" s="1140"/>
      <c r="BM129" s="1138">
        <v>19.05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1076545</v>
      </c>
      <c r="AB130" s="1029"/>
      <c r="AC130" s="1029"/>
      <c r="AD130" s="1029"/>
      <c r="AE130" s="1030"/>
      <c r="AF130" s="1031">
        <v>1120926</v>
      </c>
      <c r="AG130" s="1029"/>
      <c r="AH130" s="1029"/>
      <c r="AI130" s="1029"/>
      <c r="AJ130" s="1030"/>
      <c r="AK130" s="1031">
        <v>1115488</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7.9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6260042</v>
      </c>
      <c r="AB131" s="1054"/>
      <c r="AC131" s="1054"/>
      <c r="AD131" s="1054"/>
      <c r="AE131" s="1055"/>
      <c r="AF131" s="1053">
        <v>6044020</v>
      </c>
      <c r="AG131" s="1054"/>
      <c r="AH131" s="1054"/>
      <c r="AI131" s="1054"/>
      <c r="AJ131" s="1055"/>
      <c r="AK131" s="1053">
        <v>5865648</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8.5098630330000002</v>
      </c>
      <c r="AB132" s="1170"/>
      <c r="AC132" s="1170"/>
      <c r="AD132" s="1170"/>
      <c r="AE132" s="1171"/>
      <c r="AF132" s="1172">
        <v>7.8907746830000001</v>
      </c>
      <c r="AG132" s="1170"/>
      <c r="AH132" s="1170"/>
      <c r="AI132" s="1170"/>
      <c r="AJ132" s="1171"/>
      <c r="AK132" s="1172">
        <v>7.5090083820000002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9.6999999999999993</v>
      </c>
      <c r="AB133" s="1153"/>
      <c r="AC133" s="1153"/>
      <c r="AD133" s="1153"/>
      <c r="AE133" s="1154"/>
      <c r="AF133" s="1152">
        <v>8.6999999999999993</v>
      </c>
      <c r="AG133" s="1153"/>
      <c r="AH133" s="1153"/>
      <c r="AI133" s="1153"/>
      <c r="AJ133" s="1154"/>
      <c r="AK133" s="1152">
        <v>7.9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noGy0LEPFxdgrHoBWDA6LoW1UTqz5Q8245QxfpnWxQf4VTRVEEUWfpAd2VyQqPqQyj5wH9wUaKVbqo9SZEBQ==" saltValue="PKB7+Dc2n+XsAcu/AgAY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1IXuLfYp7Rw/ZmVyYi1c0UIXXc9qWNLGGl7MOPImjmFaMLpwfQ1UbLhqeTuIxbYWsMEQo5UVGMJ4YmyXIC4lw==" saltValue="P7pICg3rKWxxD/sttr47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hP7Oh2+kqY5sBs5cNJKDPANlPJp6MWUKCHdfX2QDI171/4IlaTpvOWxHgHmnUuaLIJU57ynkKjokOxQIM3blA==" saltValue="Foqco4Fqs48PwqQQBnbq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1546817</v>
      </c>
      <c r="AP9" s="292">
        <v>90542</v>
      </c>
      <c r="AQ9" s="293">
        <v>90243</v>
      </c>
      <c r="AR9" s="294">
        <v>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170443</v>
      </c>
      <c r="AP10" s="295">
        <v>9977</v>
      </c>
      <c r="AQ10" s="296">
        <v>8421</v>
      </c>
      <c r="AR10" s="297">
        <v>18.5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427431</v>
      </c>
      <c r="AP11" s="295">
        <v>25019</v>
      </c>
      <c r="AQ11" s="296">
        <v>13771</v>
      </c>
      <c r="AR11" s="297">
        <v>81.7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2513</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119189</v>
      </c>
      <c r="AP14" s="295">
        <v>6977</v>
      </c>
      <c r="AQ14" s="296">
        <v>5857</v>
      </c>
      <c r="AR14" s="297">
        <v>19.100000000000001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7941</v>
      </c>
      <c r="AP15" s="295">
        <v>465</v>
      </c>
      <c r="AQ15" s="296">
        <v>2231</v>
      </c>
      <c r="AR15" s="297">
        <v>-79.2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-136608</v>
      </c>
      <c r="AP16" s="295">
        <v>-7996</v>
      </c>
      <c r="AQ16" s="296">
        <v>-9195</v>
      </c>
      <c r="AR16" s="297">
        <v>-13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2135213</v>
      </c>
      <c r="AP17" s="295">
        <v>124983</v>
      </c>
      <c r="AQ17" s="296">
        <v>113840</v>
      </c>
      <c r="AR17" s="297">
        <v>9.8000000000000007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10.71</v>
      </c>
      <c r="AP21" s="308">
        <v>10.62</v>
      </c>
      <c r="AQ21" s="309">
        <v>0.09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95.3</v>
      </c>
      <c r="AP22" s="313">
        <v>95.8</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1137270</v>
      </c>
      <c r="AP32" s="322">
        <v>66569</v>
      </c>
      <c r="AQ32" s="323">
        <v>74521</v>
      </c>
      <c r="AR32" s="324">
        <v>-10.7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507</v>
      </c>
      <c r="AP34" s="322" t="s">
        <v>507</v>
      </c>
      <c r="AQ34" s="323" t="s">
        <v>507</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465179</v>
      </c>
      <c r="AP35" s="322">
        <v>27229</v>
      </c>
      <c r="AQ35" s="323">
        <v>19378</v>
      </c>
      <c r="AR35" s="324">
        <v>40.5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5444</v>
      </c>
      <c r="AP36" s="322">
        <v>319</v>
      </c>
      <c r="AQ36" s="323">
        <v>3039</v>
      </c>
      <c r="AR36" s="324">
        <v>-89.5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v>12989</v>
      </c>
      <c r="AP37" s="322">
        <v>760</v>
      </c>
      <c r="AQ37" s="323">
        <v>1253</v>
      </c>
      <c r="AR37" s="324">
        <v>-39.299999999999997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507</v>
      </c>
      <c r="AP38" s="325" t="s">
        <v>507</v>
      </c>
      <c r="AQ38" s="326">
        <v>3</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-64942</v>
      </c>
      <c r="AP39" s="322">
        <v>-3801</v>
      </c>
      <c r="AQ39" s="323">
        <v>-3246</v>
      </c>
      <c r="AR39" s="324">
        <v>17.100000000000001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-1115488</v>
      </c>
      <c r="AP40" s="322">
        <v>-65294</v>
      </c>
      <c r="AQ40" s="323">
        <v>-65677</v>
      </c>
      <c r="AR40" s="324">
        <v>-0.6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440452</v>
      </c>
      <c r="AP41" s="322">
        <v>25782</v>
      </c>
      <c r="AQ41" s="323">
        <v>29272</v>
      </c>
      <c r="AR41" s="324">
        <v>-11.9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1713884</v>
      </c>
      <c r="AN51" s="344">
        <v>92219</v>
      </c>
      <c r="AO51" s="345">
        <v>130.19999999999999</v>
      </c>
      <c r="AP51" s="346">
        <v>118124</v>
      </c>
      <c r="AQ51" s="347">
        <v>49.2</v>
      </c>
      <c r="AR51" s="348">
        <v>81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964668</v>
      </c>
      <c r="AN52" s="352">
        <v>51906</v>
      </c>
      <c r="AO52" s="353">
        <v>154.4</v>
      </c>
      <c r="AP52" s="354">
        <v>54614</v>
      </c>
      <c r="AQ52" s="355">
        <v>35</v>
      </c>
      <c r="AR52" s="356">
        <v>119.4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1136494</v>
      </c>
      <c r="AN53" s="344">
        <v>62579</v>
      </c>
      <c r="AO53" s="345">
        <v>-32.1</v>
      </c>
      <c r="AP53" s="346">
        <v>101693</v>
      </c>
      <c r="AQ53" s="347">
        <v>-13.9</v>
      </c>
      <c r="AR53" s="348">
        <v>-18.2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499553</v>
      </c>
      <c r="AN54" s="352">
        <v>27507</v>
      </c>
      <c r="AO54" s="353">
        <v>-47</v>
      </c>
      <c r="AP54" s="354">
        <v>51066</v>
      </c>
      <c r="AQ54" s="355">
        <v>-6.5</v>
      </c>
      <c r="AR54" s="356">
        <v>-40.5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1137992</v>
      </c>
      <c r="AN55" s="344">
        <v>63943</v>
      </c>
      <c r="AO55" s="345">
        <v>2.2000000000000002</v>
      </c>
      <c r="AP55" s="346">
        <v>96635</v>
      </c>
      <c r="AQ55" s="347">
        <v>-5</v>
      </c>
      <c r="AR55" s="348">
        <v>7.2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622264</v>
      </c>
      <c r="AN56" s="352">
        <v>34965</v>
      </c>
      <c r="AO56" s="353">
        <v>27.1</v>
      </c>
      <c r="AP56" s="354">
        <v>44408</v>
      </c>
      <c r="AQ56" s="355">
        <v>-13</v>
      </c>
      <c r="AR56" s="356">
        <v>40.1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1628296</v>
      </c>
      <c r="AN57" s="344">
        <v>93457</v>
      </c>
      <c r="AO57" s="345">
        <v>46.2</v>
      </c>
      <c r="AP57" s="346">
        <v>97062</v>
      </c>
      <c r="AQ57" s="347">
        <v>0.4</v>
      </c>
      <c r="AR57" s="348">
        <v>45.8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1301041</v>
      </c>
      <c r="AN58" s="352">
        <v>74674</v>
      </c>
      <c r="AO58" s="353">
        <v>113.6</v>
      </c>
      <c r="AP58" s="354">
        <v>50112</v>
      </c>
      <c r="AQ58" s="355">
        <v>12.8</v>
      </c>
      <c r="AR58" s="356">
        <v>100.8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851287</v>
      </c>
      <c r="AN59" s="344">
        <v>49829</v>
      </c>
      <c r="AO59" s="345">
        <v>-46.7</v>
      </c>
      <c r="AP59" s="346">
        <v>106005</v>
      </c>
      <c r="AQ59" s="347">
        <v>9.1999999999999993</v>
      </c>
      <c r="AR59" s="348">
        <v>-55.9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530008</v>
      </c>
      <c r="AN60" s="352">
        <v>31024</v>
      </c>
      <c r="AO60" s="353">
        <v>-58.5</v>
      </c>
      <c r="AP60" s="354">
        <v>58359</v>
      </c>
      <c r="AQ60" s="355">
        <v>16.5</v>
      </c>
      <c r="AR60" s="356">
        <v>-75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1293591</v>
      </c>
      <c r="AN61" s="359">
        <v>72405</v>
      </c>
      <c r="AO61" s="360">
        <v>20</v>
      </c>
      <c r="AP61" s="361">
        <v>103904</v>
      </c>
      <c r="AQ61" s="362">
        <v>8</v>
      </c>
      <c r="AR61" s="348">
        <v>12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783507</v>
      </c>
      <c r="AN62" s="352">
        <v>44015</v>
      </c>
      <c r="AO62" s="353">
        <v>37.9</v>
      </c>
      <c r="AP62" s="354">
        <v>51712</v>
      </c>
      <c r="AQ62" s="355">
        <v>9</v>
      </c>
      <c r="AR62" s="356">
        <v>28.9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ZoEX92ZfdICkAIVJq9FCe4qiEKIQCdpy1us0gPmVvVQVU8o4sQ+kvsmGtadh64Qrm3M5MQVhYIBFu3lJaSzug==" saltValue="T2utqDx67ZO2pFu23rnn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iPVGetcsZpmpXpEhBl9LZMW+6cxzxY819KLwjUYC+fZAvy9D2cufTEYgzKNX4iQEszr8WrktiK6gj7YYAaJUQ==" saltValue="0LFXjtyGVF/fgAiI6O1l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jT38sGd70OOxRUNWAZv1FMi3wvtnHwPSwCBz5vkWxzX40uczMJwmk7wUVXJrylVwkARRrMWTVYidfk9Z3fT5w==" saltValue="VKclCEMBHKssmVGfrNi+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4" tint="0.39997558519241921"/>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38.19</v>
      </c>
      <c r="G47" s="12">
        <v>41.05</v>
      </c>
      <c r="H47" s="12">
        <v>46.98</v>
      </c>
      <c r="I47" s="12">
        <v>48.92</v>
      </c>
      <c r="J47" s="13">
        <v>52.95</v>
      </c>
    </row>
    <row r="48" spans="2:10" ht="57.75" customHeight="1" x14ac:dyDescent="0.15">
      <c r="B48" s="14"/>
      <c r="C48" s="1214" t="s">
        <v>4</v>
      </c>
      <c r="D48" s="1214"/>
      <c r="E48" s="1215"/>
      <c r="F48" s="15">
        <v>3.15</v>
      </c>
      <c r="G48" s="16">
        <v>3.3</v>
      </c>
      <c r="H48" s="16">
        <v>3.31</v>
      </c>
      <c r="I48" s="16">
        <v>3.81</v>
      </c>
      <c r="J48" s="17">
        <v>2.75</v>
      </c>
    </row>
    <row r="49" spans="2:10" ht="57.75" customHeight="1" thickBot="1" x14ac:dyDescent="0.2">
      <c r="B49" s="18"/>
      <c r="C49" s="1216" t="s">
        <v>5</v>
      </c>
      <c r="D49" s="1216"/>
      <c r="E49" s="1217"/>
      <c r="F49" s="19">
        <v>4.87</v>
      </c>
      <c r="G49" s="20">
        <v>2.37</v>
      </c>
      <c r="H49" s="20">
        <v>6.92</v>
      </c>
      <c r="I49" s="20">
        <v>1.23</v>
      </c>
      <c r="J49" s="21">
        <v>1.58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O7gNpGgGUJTWylA1+G8ypjWu53GOxw4ZGhXqqLnQyde9fbO39DfkqIHNSHwqhMFeBOVgTnRHVbd4RR+viRmfg==" saltValue="TcOXBucUYBHJXVuY0nro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2019-11-01T00:37:46Z</cp:lastPrinted>
  <dcterms:created xsi:type="dcterms:W3CDTF">2019-02-14T01:31:56Z</dcterms:created>
  <dcterms:modified xsi:type="dcterms:W3CDTF">2019-11-01T00:37:53Z</dcterms:modified>
  <cp:category/>
</cp:coreProperties>
</file>