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240" yWindow="180" windowWidth="14805" windowHeight="7935"/>
  </bookViews>
  <sheets>
    <sheet name="支給品目一覧（）" sheetId="5" r:id="rId1"/>
  </sheets>
  <definedNames>
    <definedName name="う">#REF!</definedName>
    <definedName name="う" localSheetId="0">#REF!</definedName>
    <definedName name="_xlnm.Print_Area" localSheetId="0">'支給品目一覧（）'!$A$1:$Q$52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F27" authorId="0">
      <text>
        <r>
          <rPr>
            <sz val="11"/>
            <color theme="1"/>
            <rFont val="ＭＳ Ｐゴシック"/>
          </rPr>
          <t>R6.11月～変更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<sst xmlns="http://schemas.openxmlformats.org/spreadsheetml/2006/main" xmlns:r="http://schemas.openxmlformats.org/officeDocument/2006/relationships" count="167" uniqueCount="167">
  <si>
    <t>５月</t>
  </si>
  <si>
    <t>Ｌ</t>
  </si>
  <si>
    <t>20　×　47</t>
  </si>
  <si>
    <t>サイズ（cm）</t>
  </si>
  <si>
    <t>要介護者氏名</t>
    <rPh sb="0" eb="1">
      <t>ヨウ</t>
    </rPh>
    <rPh sb="1" eb="4">
      <t>カイゴシャ</t>
    </rPh>
    <rPh sb="4" eb="6">
      <t>シメイ</t>
    </rPh>
    <phoneticPr fontId="2"/>
  </si>
  <si>
    <t>20　×　30</t>
  </si>
  <si>
    <t>円</t>
    <rPh sb="0" eb="1">
      <t>エン</t>
    </rPh>
    <phoneticPr fontId="2"/>
  </si>
  <si>
    <t>17</t>
  </si>
  <si>
    <t>使い捨て手袋　Ｊ-グローブ 粉付</t>
    <rPh sb="0" eb="1">
      <t>ツカ</t>
    </rPh>
    <rPh sb="2" eb="3">
      <t>ス</t>
    </rPh>
    <rPh sb="4" eb="6">
      <t>テブクロ</t>
    </rPh>
    <rPh sb="14" eb="15">
      <t>コナ</t>
    </rPh>
    <rPh sb="15" eb="16">
      <t>ツ</t>
    </rPh>
    <phoneticPr fontId="2"/>
  </si>
  <si>
    <t>リフレサラケアパッド ワイドロングライト</t>
  </si>
  <si>
    <t>介護度</t>
    <rPh sb="0" eb="2">
      <t>カイゴ</t>
    </rPh>
    <rPh sb="2" eb="3">
      <t>ド</t>
    </rPh>
    <phoneticPr fontId="2"/>
  </si>
  <si>
    <t>要介護３</t>
    <rPh sb="0" eb="3">
      <t>ヨウカイゴ</t>
    </rPh>
    <phoneticPr fontId="2"/>
  </si>
  <si>
    <t>ウエスト　80～115</t>
  </si>
  <si>
    <t>３月</t>
  </si>
  <si>
    <t>アテントSケア 夜１枚安心パッド 多いタイプ</t>
    <rPh sb="8" eb="9">
      <t>ヨル</t>
    </rPh>
    <rPh sb="10" eb="11">
      <t>マイ</t>
    </rPh>
    <rPh sb="11" eb="13">
      <t>アンシン</t>
    </rPh>
    <rPh sb="17" eb="18">
      <t>オオ</t>
    </rPh>
    <phoneticPr fontId="2"/>
  </si>
  <si>
    <t>25枚</t>
    <rPh sb="2" eb="3">
      <t>マイ</t>
    </rPh>
    <phoneticPr fontId="2"/>
  </si>
  <si>
    <t>リフレはくパンツレギュラー</t>
  </si>
  <si>
    <t>枚数</t>
    <rPh sb="0" eb="2">
      <t>マイスウ</t>
    </rPh>
    <phoneticPr fontId="2"/>
  </si>
  <si>
    <t>三種町介護用品支給事業　支給品目一覧　（㈱ジェー・シー・アイ秋田支店）</t>
    <rPh sb="0" eb="3">
      <t>ミタネチョウ</t>
    </rPh>
    <rPh sb="4" eb="5">
      <t>マモル</t>
    </rPh>
    <rPh sb="5" eb="6">
      <t>ヨウ</t>
    </rPh>
    <rPh sb="6" eb="7">
      <t>ヒン</t>
    </rPh>
    <rPh sb="7" eb="8">
      <t>シ</t>
    </rPh>
    <rPh sb="8" eb="9">
      <t>キュウ</t>
    </rPh>
    <rPh sb="9" eb="11">
      <t>ジギョウ</t>
    </rPh>
    <rPh sb="12" eb="14">
      <t>シキュウ</t>
    </rPh>
    <rPh sb="14" eb="16">
      <t>ヒンモク</t>
    </rPh>
    <rPh sb="16" eb="18">
      <t>イチラン</t>
    </rPh>
    <rPh sb="30" eb="32">
      <t>アキタ</t>
    </rPh>
    <rPh sb="32" eb="34">
      <t>シテン</t>
    </rPh>
    <phoneticPr fontId="2"/>
  </si>
  <si>
    <t>単価</t>
    <rPh sb="0" eb="2">
      <t>タンカ</t>
    </rPh>
    <phoneticPr fontId="2"/>
  </si>
  <si>
    <t xml:space="preserve"> 計</t>
    <rPh sb="1" eb="2">
      <t>ケイ</t>
    </rPh>
    <phoneticPr fontId="2"/>
  </si>
  <si>
    <t>個数</t>
    <rPh sb="0" eb="2">
      <t>コスウ</t>
    </rPh>
    <phoneticPr fontId="2"/>
  </si>
  <si>
    <t>金額</t>
    <rPh sb="0" eb="2">
      <t>キンガク</t>
    </rPh>
    <phoneticPr fontId="2"/>
  </si>
  <si>
    <t>パンツタイプ</t>
  </si>
  <si>
    <t>パッドタイプ</t>
  </si>
  <si>
    <t>Ｍ-Ｌ</t>
  </si>
  <si>
    <t>19</t>
  </si>
  <si>
    <t>サルバ尿取りパッドスーパー 男性用</t>
    <rPh sb="3" eb="4">
      <t>ニョウ</t>
    </rPh>
    <rPh sb="4" eb="5">
      <t>ト</t>
    </rPh>
    <rPh sb="14" eb="17">
      <t>ダンセイヨウ</t>
    </rPh>
    <phoneticPr fontId="2"/>
  </si>
  <si>
    <t>　　　月</t>
    <rPh sb="3" eb="4">
      <t>ガツ</t>
    </rPh>
    <phoneticPr fontId="2"/>
  </si>
  <si>
    <t>要介護４</t>
    <rPh sb="0" eb="3">
      <t>ヨウカイゴ</t>
    </rPh>
    <phoneticPr fontId="2"/>
  </si>
  <si>
    <t>34</t>
  </si>
  <si>
    <t>１月</t>
    <rPh sb="1" eb="2">
      <t>ガツ</t>
    </rPh>
    <phoneticPr fontId="2"/>
  </si>
  <si>
    <t>28　×　58</t>
  </si>
  <si>
    <t>合　　　　　計</t>
    <rPh sb="0" eb="1">
      <t>ア</t>
    </rPh>
    <rPh sb="6" eb="7">
      <t>ケイ</t>
    </rPh>
    <phoneticPr fontId="2"/>
  </si>
  <si>
    <t>ウエスト　90～125</t>
  </si>
  <si>
    <t>14</t>
  </si>
  <si>
    <t>サルバ応援介護テープ止め あて楽</t>
    <rPh sb="3" eb="5">
      <t>オウエン</t>
    </rPh>
    <rPh sb="5" eb="7">
      <t>カイゴ</t>
    </rPh>
    <rPh sb="10" eb="11">
      <t>ト</t>
    </rPh>
    <rPh sb="15" eb="16">
      <t>ラク</t>
    </rPh>
    <phoneticPr fontId="2"/>
  </si>
  <si>
    <t>サルバフレーヌケア ナイトロング</t>
  </si>
  <si>
    <t>37-2</t>
  </si>
  <si>
    <t>11</t>
  </si>
  <si>
    <t>3</t>
  </si>
  <si>
    <t>サルバ吸水シート</t>
    <rPh sb="3" eb="5">
      <t>キュウスイ</t>
    </rPh>
    <phoneticPr fontId="2"/>
  </si>
  <si>
    <t>ウエスト　95～125</t>
  </si>
  <si>
    <t>商品名</t>
    <rPh sb="0" eb="3">
      <t>ショウヒンメイ</t>
    </rPh>
    <phoneticPr fontId="2"/>
  </si>
  <si>
    <t>ヒップ　70～95</t>
  </si>
  <si>
    <t>1</t>
  </si>
  <si>
    <t>７月</t>
    <rPh sb="1" eb="2">
      <t>ガツ</t>
    </rPh>
    <phoneticPr fontId="2"/>
  </si>
  <si>
    <t>31</t>
  </si>
  <si>
    <t>ウエスト　100～125</t>
  </si>
  <si>
    <t>そ　の　他</t>
    <rPh sb="4" eb="5">
      <t>タ</t>
    </rPh>
    <phoneticPr fontId="2"/>
  </si>
  <si>
    <t>23</t>
  </si>
  <si>
    <t>60 × 90</t>
  </si>
  <si>
    <t>18</t>
  </si>
  <si>
    <t>上限額（月額）</t>
    <rPh sb="0" eb="3">
      <t>ジョウゲンガク</t>
    </rPh>
    <rPh sb="4" eb="6">
      <t>ゲツガク</t>
    </rPh>
    <phoneticPr fontId="2"/>
  </si>
  <si>
    <t>今回申請額</t>
    <rPh sb="0" eb="2">
      <t>コンカイ</t>
    </rPh>
    <rPh sb="2" eb="5">
      <t>シンセイガク</t>
    </rPh>
    <phoneticPr fontId="2"/>
  </si>
  <si>
    <t>要介護５</t>
    <rPh sb="0" eb="3">
      <t>ヨウカイゴ</t>
    </rPh>
    <phoneticPr fontId="2"/>
  </si>
  <si>
    <t>６月</t>
  </si>
  <si>
    <t>28枚</t>
    <rPh sb="2" eb="3">
      <t>マイ</t>
    </rPh>
    <phoneticPr fontId="2"/>
  </si>
  <si>
    <r>
      <t>※１ヵ月ごとの支給限度額は、要介護３は</t>
    </r>
    <r>
      <rPr>
        <b/>
        <sz val="11"/>
        <color theme="1"/>
        <rFont val="AR P丸ゴシック体M"/>
      </rPr>
      <t>5,000円</t>
    </r>
    <r>
      <rPr>
        <sz val="11"/>
        <color theme="1"/>
        <rFont val="ＭＳ Ｐゴシック"/>
      </rPr>
      <t>、要介護４、５は</t>
    </r>
    <r>
      <rPr>
        <b/>
        <sz val="11"/>
        <color theme="1"/>
        <rFont val="AR P丸ゴシック体M"/>
      </rPr>
      <t>6,250円</t>
    </r>
    <r>
      <rPr>
        <sz val="11"/>
        <color theme="1"/>
        <rFont val="ＭＳ Ｐゴシック"/>
      </rPr>
      <t>です。</t>
    </r>
    <rPh sb="3" eb="4">
      <t>ゲツ</t>
    </rPh>
    <rPh sb="7" eb="9">
      <t>シキュウ</t>
    </rPh>
    <rPh sb="9" eb="11">
      <t>ゲンド</t>
    </rPh>
    <rPh sb="11" eb="12">
      <t>ガク</t>
    </rPh>
    <rPh sb="14" eb="17">
      <t>ヨウカイゴ</t>
    </rPh>
    <rPh sb="24" eb="25">
      <t>エン</t>
    </rPh>
    <rPh sb="26" eb="29">
      <t>ヨウカイゴ</t>
    </rPh>
    <rPh sb="38" eb="39">
      <t>エン</t>
    </rPh>
    <phoneticPr fontId="2"/>
  </si>
  <si>
    <t>S-M</t>
  </si>
  <si>
    <t>９月</t>
  </si>
  <si>
    <t>4</t>
  </si>
  <si>
    <t>Ｓ</t>
  </si>
  <si>
    <t>ウエスト　55～75</t>
  </si>
  <si>
    <t>高吸収パッド</t>
    <rPh sb="0" eb="1">
      <t>コウ</t>
    </rPh>
    <rPh sb="1" eb="3">
      <t>キュウシュウ</t>
    </rPh>
    <phoneticPr fontId="2"/>
  </si>
  <si>
    <t>8</t>
  </si>
  <si>
    <t>22枚</t>
    <rPh sb="2" eb="3">
      <t>マイ</t>
    </rPh>
    <phoneticPr fontId="2"/>
  </si>
  <si>
    <t>2</t>
  </si>
  <si>
    <t>Ｍ</t>
  </si>
  <si>
    <t>ウエスト　65～90</t>
  </si>
  <si>
    <t>20枚</t>
    <rPh sb="2" eb="3">
      <t>マイ</t>
    </rPh>
    <phoneticPr fontId="2"/>
  </si>
  <si>
    <t>27枚</t>
    <rPh sb="2" eb="3">
      <t>マイ</t>
    </rPh>
    <phoneticPr fontId="2"/>
  </si>
  <si>
    <t>ウエスト　80～105</t>
  </si>
  <si>
    <t>60枚
×2ﾊﾟｯｸ</t>
    <rPh sb="2" eb="3">
      <t>マイ</t>
    </rPh>
    <phoneticPr fontId="2"/>
  </si>
  <si>
    <t>18枚</t>
    <rPh sb="2" eb="3">
      <t>マイ</t>
    </rPh>
    <phoneticPr fontId="2"/>
  </si>
  <si>
    <t>ＬＬ</t>
  </si>
  <si>
    <t>16枚</t>
    <rPh sb="2" eb="3">
      <t>マイ</t>
    </rPh>
    <phoneticPr fontId="2"/>
  </si>
  <si>
    <t>5</t>
  </si>
  <si>
    <t>リフレはくパンツ夜用スーパー</t>
    <rPh sb="8" eb="10">
      <t>ヨルヨウ</t>
    </rPh>
    <phoneticPr fontId="2"/>
  </si>
  <si>
    <t>ウエスト　70～95</t>
  </si>
  <si>
    <t>6</t>
  </si>
  <si>
    <t>7</t>
  </si>
  <si>
    <t>サルバやわ楽パンツ</t>
    <rPh sb="5" eb="6">
      <t>ラク</t>
    </rPh>
    <phoneticPr fontId="2"/>
  </si>
  <si>
    <t>26枚</t>
    <rPh sb="2" eb="3">
      <t>マイ</t>
    </rPh>
    <phoneticPr fontId="2"/>
  </si>
  <si>
    <t>ウエスト　60～90</t>
  </si>
  <si>
    <t>24枚</t>
    <rPh sb="2" eb="3">
      <t>マイ</t>
    </rPh>
    <phoneticPr fontId="2"/>
  </si>
  <si>
    <t>9</t>
  </si>
  <si>
    <t>28</t>
  </si>
  <si>
    <t>10</t>
  </si>
  <si>
    <t>テープ止めタイプ</t>
    <rPh sb="3" eb="4">
      <t>ト</t>
    </rPh>
    <phoneticPr fontId="2"/>
  </si>
  <si>
    <t>リフレ簡単テープ止め横モレ防止</t>
    <rPh sb="3" eb="5">
      <t>カンタン</t>
    </rPh>
    <rPh sb="8" eb="9">
      <t>ト</t>
    </rPh>
    <rPh sb="10" eb="11">
      <t>ヨコ</t>
    </rPh>
    <rPh sb="13" eb="15">
      <t>ボウシ</t>
    </rPh>
    <phoneticPr fontId="2"/>
  </si>
  <si>
    <t>ヒップ　57～92</t>
  </si>
  <si>
    <t>34枚</t>
    <rPh sb="2" eb="3">
      <t>マイ</t>
    </rPh>
    <phoneticPr fontId="2"/>
  </si>
  <si>
    <t>12</t>
  </si>
  <si>
    <t>小さめ
Ｍ</t>
    <rPh sb="0" eb="1">
      <t>チイ</t>
    </rPh>
    <phoneticPr fontId="2"/>
  </si>
  <si>
    <t>ヒップ　65～100</t>
  </si>
  <si>
    <t>32枚</t>
    <rPh sb="2" eb="3">
      <t>マイ</t>
    </rPh>
    <phoneticPr fontId="2"/>
  </si>
  <si>
    <t>13</t>
  </si>
  <si>
    <t>ヒップ　77～110</t>
  </si>
  <si>
    <t>30枚</t>
    <rPh sb="2" eb="3">
      <t>マイ</t>
    </rPh>
    <phoneticPr fontId="2"/>
  </si>
  <si>
    <t>小さめ
Ｌ</t>
    <rPh sb="0" eb="1">
      <t>チイ</t>
    </rPh>
    <phoneticPr fontId="2"/>
  </si>
  <si>
    <t>ヒップ　85～120</t>
  </si>
  <si>
    <t>100枚</t>
    <rPh sb="3" eb="4">
      <t>マイ</t>
    </rPh>
    <phoneticPr fontId="2"/>
  </si>
  <si>
    <t>15</t>
  </si>
  <si>
    <t>ヒップ　92～130</t>
  </si>
  <si>
    <t>16</t>
  </si>
  <si>
    <t>ヒップ　60～85</t>
  </si>
  <si>
    <t>M-L</t>
  </si>
  <si>
    <t>ヒップ　80～110</t>
  </si>
  <si>
    <t>ヒップ　90～125</t>
  </si>
  <si>
    <t>フラットタイプ</t>
  </si>
  <si>
    <t>ﾚｷﾞｭﾗｰ</t>
  </si>
  <si>
    <t>21</t>
  </si>
  <si>
    <t>22</t>
  </si>
  <si>
    <t>ﾜｲﾄﾞ</t>
  </si>
  <si>
    <t>45 × 60</t>
  </si>
  <si>
    <t>38-3</t>
  </si>
  <si>
    <t>50枚</t>
    <rPh sb="2" eb="3">
      <t>マイ</t>
    </rPh>
    <phoneticPr fontId="2"/>
  </si>
  <si>
    <t>ｽｰﾊﾟｰ
ﾜｲﾄﾞ</t>
  </si>
  <si>
    <t>24</t>
  </si>
  <si>
    <t>25</t>
  </si>
  <si>
    <t>26　×　56</t>
  </si>
  <si>
    <t>26</t>
  </si>
  <si>
    <t>リフレパッドタイプ 男女兼用 レギュラー</t>
    <rPh sb="10" eb="12">
      <t>ダンジョ</t>
    </rPh>
    <rPh sb="12" eb="14">
      <t>ケンヨウ</t>
    </rPh>
    <phoneticPr fontId="2"/>
  </si>
  <si>
    <t>21　×　48</t>
  </si>
  <si>
    <t>サルバ尿取りパッドスーパー 女性用</t>
    <rPh sb="3" eb="4">
      <t>ニョウ</t>
    </rPh>
    <rPh sb="4" eb="5">
      <t>ト</t>
    </rPh>
    <rPh sb="14" eb="17">
      <t>ジョセイヨウ</t>
    </rPh>
    <phoneticPr fontId="2"/>
  </si>
  <si>
    <t>27</t>
  </si>
  <si>
    <t>22　×　40</t>
  </si>
  <si>
    <t>29</t>
  </si>
  <si>
    <t>口腔用歯磨きティッシュ　ハビナース歯みがきティッシュ</t>
    <rPh sb="0" eb="2">
      <t>コウクウ</t>
    </rPh>
    <rPh sb="2" eb="3">
      <t>ヨウ</t>
    </rPh>
    <rPh sb="3" eb="5">
      <t>ハミガ</t>
    </rPh>
    <rPh sb="17" eb="18">
      <t>ハ</t>
    </rPh>
    <phoneticPr fontId="2"/>
  </si>
  <si>
    <t>30</t>
  </si>
  <si>
    <t>サルバフレーヌケア デイロング</t>
  </si>
  <si>
    <t>８月</t>
  </si>
  <si>
    <t>28　×　64</t>
  </si>
  <si>
    <t>32</t>
  </si>
  <si>
    <t>サルバフレーヌケア スーパーロング</t>
  </si>
  <si>
    <t>32 × 44</t>
  </si>
  <si>
    <t>33</t>
  </si>
  <si>
    <t>サルバフレーヌケア ストロング</t>
  </si>
  <si>
    <t>35</t>
  </si>
  <si>
    <t>清拭用タオル
サルバお肌にやさしいぬれタオル</t>
    <rPh sb="0" eb="1">
      <t>キヨシ</t>
    </rPh>
    <rPh sb="1" eb="2">
      <t>フ</t>
    </rPh>
    <rPh sb="2" eb="3">
      <t>ヨウ</t>
    </rPh>
    <phoneticPr fontId="2"/>
  </si>
  <si>
    <t>36</t>
  </si>
  <si>
    <t>19　×　13</t>
  </si>
  <si>
    <t>90枚</t>
    <rPh sb="2" eb="3">
      <t>マイ</t>
    </rPh>
    <phoneticPr fontId="2"/>
  </si>
  <si>
    <t>38-1</t>
  </si>
  <si>
    <t>38-2</t>
  </si>
  <si>
    <t>使い捨て手袋　Ｊ-グローブ ECO 粉無</t>
    <rPh sb="19" eb="20">
      <t>ナ</t>
    </rPh>
    <phoneticPr fontId="2"/>
  </si>
  <si>
    <t>42枚</t>
    <rPh sb="2" eb="3">
      <t>マイ</t>
    </rPh>
    <phoneticPr fontId="2"/>
  </si>
  <si>
    <t>60枚</t>
    <rPh sb="2" eb="3">
      <t>マイ</t>
    </rPh>
    <phoneticPr fontId="2"/>
  </si>
  <si>
    <t>４月</t>
    <rPh sb="1" eb="2">
      <t>ガツ</t>
    </rPh>
    <phoneticPr fontId="2"/>
  </si>
  <si>
    <t>１０月</t>
    <rPh sb="2" eb="3">
      <t>ガツ</t>
    </rPh>
    <phoneticPr fontId="2"/>
  </si>
  <si>
    <t>１１月</t>
  </si>
  <si>
    <t>２月</t>
  </si>
  <si>
    <t>１２月</t>
  </si>
  <si>
    <t>　　月</t>
    <rPh sb="2" eb="3">
      <t>ガツ</t>
    </rPh>
    <phoneticPr fontId="2"/>
  </si>
  <si>
    <t>20</t>
  </si>
  <si>
    <t>37-1</t>
  </si>
  <si>
    <t>37-3</t>
  </si>
  <si>
    <t>パンツ用パッドタイプ</t>
    <rPh sb="3" eb="4">
      <t>ヨウ</t>
    </rPh>
    <phoneticPr fontId="2"/>
  </si>
  <si>
    <t>14.5　×　1.5</t>
  </si>
  <si>
    <t>リフレスマートセルフ パンツ用パッド</t>
    <rPh sb="14" eb="15">
      <t>ヨウ</t>
    </rPh>
    <phoneticPr fontId="2"/>
  </si>
  <si>
    <t>　　　　　　　　〃　　　　　　　　多い時用</t>
    <rPh sb="17" eb="18">
      <t>オオ</t>
    </rPh>
    <rPh sb="19" eb="21">
      <t>トキヨウ</t>
    </rPh>
    <phoneticPr fontId="2"/>
  </si>
  <si>
    <t>口腔ケアスポンジ Jスター</t>
    <rPh sb="0" eb="2">
      <t>コウクウ</t>
    </rPh>
    <phoneticPr fontId="2"/>
  </si>
  <si>
    <t>13.5　×　43.5</t>
  </si>
  <si>
    <t>30　×　63</t>
  </si>
  <si>
    <t>72枚</t>
    <rPh sb="2" eb="3">
      <t>マイ</t>
    </rPh>
    <phoneticPr fontId="2"/>
  </si>
  <si>
    <t>50本</t>
    <rPh sb="2" eb="3">
      <t>ホン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</si>
</sst>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);[Red]\(#,##0\)"/>
  </numFmts>
  <fonts count="10">
    <font>
      <sz val="11"/>
      <color theme="1"/>
      <name val="ＭＳ Ｐゴシック"/>
      <family val="3"/>
      <scheme val="minor"/>
    </font>
    <font>
      <sz val="11"/>
      <color auto="1"/>
      <name val="ＭＳ Ｐ明朝"/>
      <family val="1"/>
    </font>
    <font>
      <sz val="6"/>
      <color auto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theme="1"/>
      <name val="HG丸ｺﾞｼｯｸM-PRO"/>
      <family val="3"/>
    </font>
    <font>
      <sz val="16"/>
      <color theme="1"/>
      <name val="ＭＳ Ｐゴシック"/>
      <family val="3"/>
    </font>
    <font>
      <sz val="14"/>
      <color theme="1"/>
      <name val="ＭＳ Ｐゴシック"/>
      <family val="3"/>
      <scheme val="major"/>
    </font>
    <font>
      <sz val="12"/>
      <color theme="1"/>
      <name val="ＭＳ Ｐゴシック"/>
      <family val="3"/>
      <scheme val="minor"/>
    </font>
    <font>
      <sz val="9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38" fontId="3" fillId="0" borderId="0" applyFont="0" applyFill="0" applyBorder="0" applyAlignment="0" applyProtection="0">
      <alignment vertical="center"/>
    </xf>
  </cellStyleXfs>
  <cellXfs count="88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 textRotation="255"/>
    </xf>
    <xf numFmtId="0" fontId="0" fillId="0" borderId="0" xfId="0" applyFont="1" applyAlignment="1">
      <alignment horizontal="center" vertical="center"/>
    </xf>
    <xf numFmtId="38" fontId="0" fillId="0" borderId="0" xfId="2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textRotation="255" shrinkToFit="1"/>
    </xf>
    <xf numFmtId="0" fontId="7" fillId="0" borderId="4" xfId="0" applyFont="1" applyBorder="1" applyAlignment="1">
      <alignment horizontal="center" vertical="center" textRotation="255" shrinkToFit="1"/>
    </xf>
    <xf numFmtId="0" fontId="7" fillId="0" borderId="5" xfId="0" applyFont="1" applyBorder="1" applyAlignment="1">
      <alignment horizontal="center" vertical="center" textRotation="255" shrinkToFit="1"/>
    </xf>
    <xf numFmtId="0" fontId="7" fillId="0" borderId="6" xfId="0" applyFont="1" applyBorder="1" applyAlignment="1">
      <alignment horizontal="center" vertical="center" textRotation="255" shrinkToFit="1"/>
    </xf>
    <xf numFmtId="0" fontId="7" fillId="0" borderId="7" xfId="0" applyFont="1" applyBorder="1" applyAlignment="1">
      <alignment horizontal="center" vertical="center" textRotation="255" shrinkToFit="1"/>
    </xf>
    <xf numFmtId="0" fontId="7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 shrinkToFit="1"/>
    </xf>
    <xf numFmtId="49" fontId="0" fillId="0" borderId="12" xfId="0" applyNumberFormat="1" applyBorder="1" applyAlignment="1">
      <alignment horizontal="center" vertical="center" shrinkToFit="1"/>
    </xf>
    <xf numFmtId="49" fontId="0" fillId="0" borderId="13" xfId="0" applyNumberFormat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 shrinkToFit="1"/>
    </xf>
    <xf numFmtId="0" fontId="7" fillId="0" borderId="15" xfId="0" applyFont="1" applyBorder="1" applyAlignment="1">
      <alignment vertical="center" shrinkToFit="1"/>
    </xf>
    <xf numFmtId="0" fontId="7" fillId="0" borderId="16" xfId="0" applyFont="1" applyBorder="1" applyAlignment="1">
      <alignment vertical="center" shrinkToFit="1"/>
    </xf>
    <xf numFmtId="0" fontId="7" fillId="0" borderId="17" xfId="0" applyFont="1" applyBorder="1" applyAlignment="1">
      <alignment vertical="center" shrinkToFit="1"/>
    </xf>
    <xf numFmtId="0" fontId="7" fillId="0" borderId="13" xfId="0" applyFont="1" applyBorder="1" applyAlignment="1">
      <alignment vertical="center" shrinkToFit="1"/>
    </xf>
    <xf numFmtId="0" fontId="7" fillId="0" borderId="16" xfId="0" applyFont="1" applyBorder="1" applyAlignment="1">
      <alignment horizontal="right" vertical="center" shrinkToFit="1"/>
    </xf>
    <xf numFmtId="0" fontId="7" fillId="0" borderId="18" xfId="0" applyFont="1" applyBorder="1" applyAlignment="1">
      <alignment vertical="center" shrinkToFit="1"/>
    </xf>
    <xf numFmtId="0" fontId="7" fillId="0" borderId="19" xfId="0" applyFont="1" applyBorder="1" applyAlignment="1">
      <alignment vertical="center" shrinkToFit="1"/>
    </xf>
    <xf numFmtId="0" fontId="7" fillId="0" borderId="20" xfId="0" applyFont="1" applyBorder="1" applyAlignment="1">
      <alignment vertical="center" shrinkToFit="1"/>
    </xf>
    <xf numFmtId="0" fontId="7" fillId="0" borderId="19" xfId="0" applyFont="1" applyBorder="1" applyAlignment="1">
      <alignment vertical="center" wrapText="1" shrinkToFit="1"/>
    </xf>
    <xf numFmtId="0" fontId="7" fillId="0" borderId="17" xfId="0" applyFont="1" applyBorder="1" applyAlignment="1">
      <alignment vertical="center" wrapText="1" shrinkToFit="1"/>
    </xf>
    <xf numFmtId="0" fontId="7" fillId="0" borderId="15" xfId="0" applyFont="1" applyBorder="1" applyAlignment="1">
      <alignment vertical="center" wrapText="1" shrinkToFit="1"/>
    </xf>
    <xf numFmtId="0" fontId="7" fillId="0" borderId="16" xfId="0" applyFont="1" applyBorder="1" applyAlignment="1">
      <alignment vertical="center" wrapText="1" shrinkToFit="1"/>
    </xf>
    <xf numFmtId="0" fontId="7" fillId="0" borderId="21" xfId="0" applyFont="1" applyBorder="1" applyAlignment="1">
      <alignment vertical="center" shrinkToFit="1"/>
    </xf>
    <xf numFmtId="0" fontId="6" fillId="0" borderId="2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wrapText="1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wrapText="1" shrinkToFit="1"/>
    </xf>
    <xf numFmtId="0" fontId="6" fillId="0" borderId="24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left" vertical="center" shrinkToFit="1"/>
    </xf>
    <xf numFmtId="0" fontId="7" fillId="0" borderId="15" xfId="0" applyFont="1" applyBorder="1" applyAlignment="1">
      <alignment horizontal="left" vertical="center" shrinkToFit="1"/>
    </xf>
    <xf numFmtId="0" fontId="7" fillId="0" borderId="13" xfId="0" applyFont="1" applyBorder="1" applyAlignment="1">
      <alignment horizontal="left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wrapText="1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wrapText="1" shrinkToFit="1"/>
    </xf>
    <xf numFmtId="0" fontId="0" fillId="0" borderId="18" xfId="0" applyBorder="1" applyAlignment="1">
      <alignment horizontal="center" vertical="center" wrapText="1" shrinkToFit="1"/>
    </xf>
    <xf numFmtId="3" fontId="6" fillId="0" borderId="10" xfId="0" applyNumberFormat="1" applyFont="1" applyFill="1" applyBorder="1" applyAlignment="1">
      <alignment vertical="center"/>
    </xf>
    <xf numFmtId="3" fontId="7" fillId="0" borderId="25" xfId="0" applyNumberFormat="1" applyFont="1" applyFill="1" applyBorder="1" applyAlignment="1">
      <alignment horizontal="center" vertical="center" wrapText="1"/>
    </xf>
    <xf numFmtId="3" fontId="7" fillId="0" borderId="26" xfId="0" applyNumberFormat="1" applyFont="1" applyFill="1" applyBorder="1" applyAlignment="1">
      <alignment horizontal="center" vertical="center"/>
    </xf>
    <xf numFmtId="3" fontId="6" fillId="0" borderId="19" xfId="0" applyNumberFormat="1" applyFont="1" applyBorder="1" applyAlignment="1">
      <alignment vertical="center"/>
    </xf>
    <xf numFmtId="0" fontId="7" fillId="0" borderId="27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9" fillId="0" borderId="8" xfId="0" applyFont="1" applyFill="1" applyBorder="1" applyAlignment="1">
      <alignment horizontal="right" vertical="center"/>
    </xf>
    <xf numFmtId="0" fontId="0" fillId="0" borderId="28" xfId="0" applyFont="1" applyFill="1" applyBorder="1" applyAlignment="1">
      <alignment vertical="center" shrinkToFit="1"/>
    </xf>
    <xf numFmtId="0" fontId="0" fillId="0" borderId="6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6" fillId="0" borderId="18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right" vertical="center"/>
    </xf>
    <xf numFmtId="0" fontId="0" fillId="0" borderId="25" xfId="0" applyFont="1" applyFill="1" applyBorder="1" applyAlignment="1">
      <alignment horizontal="center" vertical="center"/>
    </xf>
    <xf numFmtId="3" fontId="0" fillId="0" borderId="29" xfId="0" applyNumberFormat="1" applyFont="1" applyFill="1" applyBorder="1" applyAlignment="1">
      <alignment vertical="center"/>
    </xf>
    <xf numFmtId="3" fontId="0" fillId="0" borderId="14" xfId="0" applyNumberFormat="1" applyFont="1" applyFill="1" applyBorder="1" applyAlignment="1">
      <alignment vertical="center"/>
    </xf>
    <xf numFmtId="38" fontId="0" fillId="0" borderId="30" xfId="2" applyFont="1" applyFill="1" applyBorder="1" applyAlignment="1">
      <alignment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176" fontId="0" fillId="0" borderId="27" xfId="0" applyNumberFormat="1" applyFont="1" applyFill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13" xfId="0" applyFont="1" applyFill="1" applyBorder="1" applyAlignment="1">
      <alignment horizontal="right" vertical="center"/>
    </xf>
    <xf numFmtId="3" fontId="0" fillId="0" borderId="13" xfId="0" applyNumberFormat="1" applyFont="1" applyFill="1" applyBorder="1" applyAlignment="1">
      <alignment horizontal="center" vertical="center"/>
    </xf>
    <xf numFmtId="38" fontId="4" fillId="0" borderId="0" xfId="2" applyFont="1" applyFill="1" applyAlignment="1">
      <alignment vertical="center"/>
    </xf>
    <xf numFmtId="38" fontId="0" fillId="0" borderId="19" xfId="2" applyFont="1" applyBorder="1" applyAlignment="1">
      <alignment vertical="center"/>
    </xf>
    <xf numFmtId="38" fontId="0" fillId="0" borderId="0" xfId="2" applyFont="1" applyFill="1" applyBorder="1" applyAlignment="1">
      <alignment vertical="center"/>
    </xf>
    <xf numFmtId="38" fontId="0" fillId="0" borderId="13" xfId="0" applyNumberFormat="1" applyFont="1" applyFill="1" applyBorder="1" applyAlignment="1">
      <alignment horizontal="center" vertical="center"/>
    </xf>
    <xf numFmtId="0" fontId="0" fillId="0" borderId="11" xfId="0" applyFont="1" applyBorder="1" applyAlignment="1">
      <alignment vertical="center"/>
    </xf>
    <xf numFmtId="0" fontId="0" fillId="0" borderId="13" xfId="0" applyFont="1" applyFill="1" applyBorder="1" applyAlignment="1">
      <alignment horizontal="center" vertical="center"/>
    </xf>
    <xf numFmtId="3" fontId="0" fillId="0" borderId="13" xfId="0" applyNumberFormat="1" applyFont="1" applyFill="1" applyBorder="1" applyAlignment="1">
      <alignment vertical="center"/>
    </xf>
  </cellXfs>
  <cellStyles count="3">
    <cellStyle name="標準" xfId="0" builtinId="0"/>
    <cellStyle name="標準 2" xfId="1"/>
    <cellStyle name="桁区切り" xfId="2" builtinId="6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colors>
    <mruColors>
      <color rgb="FFFFFFCC"/>
      <color rgb="FF000099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B0F0"/>
    <pageSetUpPr fitToPage="1"/>
  </sheetPr>
  <dimension ref="B1:Y54"/>
  <sheetViews>
    <sheetView showZeros="0" tabSelected="1" view="pageBreakPreview" zoomScale="85" zoomScaleSheetLayoutView="85" workbookViewId="0"/>
  </sheetViews>
  <sheetFormatPr defaultRowHeight="13.5"/>
  <cols>
    <col min="1" max="1" width="0.875" style="1" customWidth="1"/>
    <col min="2" max="2" width="3.5" style="2" customWidth="1"/>
    <col min="3" max="3" width="4.75" style="1" customWidth="1"/>
    <col min="4" max="4" width="34.125" style="1" customWidth="1"/>
    <col min="5" max="5" width="5.75" style="3" customWidth="1"/>
    <col min="6" max="6" width="16.375" style="3" customWidth="1"/>
    <col min="7" max="7" width="6.5" style="3" bestFit="1" customWidth="1"/>
    <col min="8" max="8" width="11.375" style="1" customWidth="1"/>
    <col min="9" max="9" width="4.375" style="1" customWidth="1"/>
    <col min="10" max="10" width="9.25" style="1" customWidth="1"/>
    <col min="11" max="11" width="4.375" style="1" customWidth="1"/>
    <col min="12" max="12" width="9.25" style="1" customWidth="1"/>
    <col min="13" max="13" width="4.375" style="1" customWidth="1"/>
    <col min="14" max="14" width="9.25" style="1" customWidth="1"/>
    <col min="15" max="15" width="4.375" style="1" customWidth="1"/>
    <col min="16" max="16" width="10.25" style="1" customWidth="1"/>
    <col min="17" max="17" width="0.625" style="1" customWidth="1"/>
    <col min="18" max="18" width="2.875" style="1" customWidth="1"/>
    <col min="19" max="19" width="9.25" style="1" customWidth="1"/>
    <col min="20" max="20" width="9.25" style="4" customWidth="1"/>
    <col min="21" max="21" width="9.25" style="1" customWidth="1"/>
    <col min="22" max="22" width="10.875" style="1" customWidth="1"/>
    <col min="23" max="16384" width="9" style="1" customWidth="1"/>
  </cols>
  <sheetData>
    <row r="1" spans="2:25" s="5" customFormat="1" ht="18.75">
      <c r="B1" s="6" t="s">
        <v>18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T1" s="81"/>
    </row>
    <row r="2" spans="2:25" ht="12" customHeight="1"/>
    <row r="3" spans="2:25" ht="32.25" customHeight="1">
      <c r="H3" s="56" t="s">
        <v>4</v>
      </c>
      <c r="I3" s="61"/>
      <c r="J3" s="17"/>
      <c r="K3" s="17"/>
      <c r="L3" s="17"/>
      <c r="M3" s="17"/>
      <c r="N3" s="17"/>
      <c r="O3" s="17"/>
    </row>
    <row r="4" spans="2:25" ht="26.25" customHeight="1">
      <c r="H4" s="56" t="s">
        <v>10</v>
      </c>
      <c r="I4" s="62"/>
      <c r="J4" s="67"/>
      <c r="K4" s="67"/>
      <c r="L4" s="67"/>
      <c r="M4" s="67"/>
      <c r="N4" s="67"/>
      <c r="O4" s="67"/>
    </row>
    <row r="5" spans="2:25" ht="14.25"/>
    <row r="6" spans="2:25" ht="23.25" customHeight="1">
      <c r="B6" s="7" t="s">
        <v>43</v>
      </c>
      <c r="C6" s="16"/>
      <c r="D6" s="16"/>
      <c r="E6" s="36" t="s">
        <v>3</v>
      </c>
      <c r="F6" s="44"/>
      <c r="G6" s="44" t="s">
        <v>17</v>
      </c>
      <c r="H6" s="57" t="s">
        <v>19</v>
      </c>
      <c r="I6" s="63" t="s">
        <v>28</v>
      </c>
      <c r="J6" s="68"/>
      <c r="K6" s="63" t="str">
        <f>IF(I6=W9,X9,IF(I6=W10,X10,IF(I6=W11,X11,IF(I6=W12,X12,"　　月"))))</f>
        <v>　　月</v>
      </c>
      <c r="L6" s="68"/>
      <c r="M6" s="63" t="str">
        <f>IF(I6=W9,Y9,IF(I6=W10,Y10,IF(I6=W11,Y11,IF(I6=W12,Y12,"　　月"))))</f>
        <v>　　月</v>
      </c>
      <c r="N6" s="68"/>
      <c r="O6" s="73" t="s">
        <v>20</v>
      </c>
      <c r="P6" s="74"/>
    </row>
    <row r="7" spans="2:25" ht="13.5" customHeight="1">
      <c r="B7" s="8"/>
      <c r="C7" s="17"/>
      <c r="D7" s="17"/>
      <c r="E7" s="37"/>
      <c r="F7" s="45"/>
      <c r="G7" s="45"/>
      <c r="H7" s="58"/>
      <c r="I7" s="64" t="s">
        <v>21</v>
      </c>
      <c r="J7" s="69" t="s">
        <v>22</v>
      </c>
      <c r="K7" s="64" t="s">
        <v>21</v>
      </c>
      <c r="L7" s="69" t="s">
        <v>22</v>
      </c>
      <c r="M7" s="64" t="s">
        <v>21</v>
      </c>
      <c r="N7" s="69" t="s">
        <v>22</v>
      </c>
      <c r="O7" s="64" t="s">
        <v>21</v>
      </c>
      <c r="P7" s="69" t="s">
        <v>22</v>
      </c>
      <c r="S7" s="1" t="s">
        <v>53</v>
      </c>
    </row>
    <row r="8" spans="2:25" ht="24.95" customHeight="1">
      <c r="B8" s="9" t="s">
        <v>23</v>
      </c>
      <c r="C8" s="18" t="s">
        <v>45</v>
      </c>
      <c r="D8" s="22" t="s">
        <v>16</v>
      </c>
      <c r="E8" s="38" t="s">
        <v>62</v>
      </c>
      <c r="F8" s="46" t="s">
        <v>63</v>
      </c>
      <c r="G8" s="51" t="s">
        <v>66</v>
      </c>
      <c r="H8" s="59">
        <v>1650</v>
      </c>
      <c r="I8" s="65"/>
      <c r="J8" s="70">
        <f t="shared" ref="J8:J49" si="0">H8*I8</f>
        <v>0</v>
      </c>
      <c r="K8" s="65"/>
      <c r="L8" s="70">
        <f t="shared" ref="L8:L49" si="1">H8*K8</f>
        <v>0</v>
      </c>
      <c r="M8" s="65"/>
      <c r="N8" s="70">
        <f t="shared" ref="N8:N49" si="2">H8*M8</f>
        <v>0</v>
      </c>
      <c r="O8" s="65">
        <f t="shared" ref="O8:P49" si="3">I8+K8+M8</f>
        <v>0</v>
      </c>
      <c r="P8" s="70">
        <f t="shared" si="3"/>
        <v>0</v>
      </c>
      <c r="S8" s="76" t="s">
        <v>11</v>
      </c>
      <c r="T8" s="82">
        <v>5000</v>
      </c>
      <c r="U8" s="85" t="s">
        <v>6</v>
      </c>
      <c r="W8" s="76" t="s">
        <v>28</v>
      </c>
      <c r="X8" s="76" t="s">
        <v>154</v>
      </c>
      <c r="Y8" s="76" t="s">
        <v>154</v>
      </c>
    </row>
    <row r="9" spans="2:25" ht="24.95" customHeight="1">
      <c r="B9" s="9"/>
      <c r="C9" s="19" t="s">
        <v>67</v>
      </c>
      <c r="D9" s="23"/>
      <c r="E9" s="39" t="s">
        <v>68</v>
      </c>
      <c r="F9" s="47" t="s">
        <v>69</v>
      </c>
      <c r="G9" s="52" t="s">
        <v>70</v>
      </c>
      <c r="H9" s="59">
        <v>1650</v>
      </c>
      <c r="I9" s="65"/>
      <c r="J9" s="70">
        <f t="shared" si="0"/>
        <v>0</v>
      </c>
      <c r="K9" s="65"/>
      <c r="L9" s="70">
        <f t="shared" si="1"/>
        <v>0</v>
      </c>
      <c r="M9" s="65"/>
      <c r="N9" s="70">
        <f t="shared" si="2"/>
        <v>0</v>
      </c>
      <c r="O9" s="65">
        <f t="shared" si="3"/>
        <v>0</v>
      </c>
      <c r="P9" s="70">
        <f t="shared" si="3"/>
        <v>0</v>
      </c>
      <c r="S9" s="76" t="s">
        <v>29</v>
      </c>
      <c r="T9" s="82">
        <v>6250</v>
      </c>
      <c r="U9" s="85" t="s">
        <v>6</v>
      </c>
      <c r="W9" s="76" t="s">
        <v>149</v>
      </c>
      <c r="X9" s="76" t="s">
        <v>0</v>
      </c>
      <c r="Y9" s="76" t="s">
        <v>56</v>
      </c>
    </row>
    <row r="10" spans="2:25" ht="24.95" customHeight="1">
      <c r="B10" s="9"/>
      <c r="C10" s="18" t="s">
        <v>40</v>
      </c>
      <c r="D10" s="23"/>
      <c r="E10" s="38" t="s">
        <v>1</v>
      </c>
      <c r="F10" s="48" t="s">
        <v>72</v>
      </c>
      <c r="G10" s="53" t="s">
        <v>74</v>
      </c>
      <c r="H10" s="59">
        <v>1650</v>
      </c>
      <c r="I10" s="65"/>
      <c r="J10" s="70">
        <f t="shared" si="0"/>
        <v>0</v>
      </c>
      <c r="K10" s="65"/>
      <c r="L10" s="70">
        <f t="shared" si="1"/>
        <v>0</v>
      </c>
      <c r="M10" s="65"/>
      <c r="N10" s="70">
        <f t="shared" si="2"/>
        <v>0</v>
      </c>
      <c r="O10" s="65">
        <f t="shared" si="3"/>
        <v>0</v>
      </c>
      <c r="P10" s="70">
        <f t="shared" si="3"/>
        <v>0</v>
      </c>
      <c r="S10" s="76" t="s">
        <v>55</v>
      </c>
      <c r="T10" s="82">
        <v>6250</v>
      </c>
      <c r="U10" s="85" t="s">
        <v>6</v>
      </c>
      <c r="W10" s="76" t="s">
        <v>46</v>
      </c>
      <c r="X10" s="76" t="s">
        <v>132</v>
      </c>
      <c r="Y10" s="76" t="s">
        <v>60</v>
      </c>
    </row>
    <row r="11" spans="2:25" ht="24.95" customHeight="1">
      <c r="B11" s="9"/>
      <c r="C11" s="19" t="s">
        <v>61</v>
      </c>
      <c r="D11" s="24"/>
      <c r="E11" s="39" t="s">
        <v>75</v>
      </c>
      <c r="F11" s="47" t="s">
        <v>42</v>
      </c>
      <c r="G11" s="52" t="s">
        <v>76</v>
      </c>
      <c r="H11" s="59">
        <v>1650</v>
      </c>
      <c r="I11" s="65"/>
      <c r="J11" s="70">
        <f t="shared" si="0"/>
        <v>0</v>
      </c>
      <c r="K11" s="65"/>
      <c r="L11" s="70">
        <f t="shared" si="1"/>
        <v>0</v>
      </c>
      <c r="M11" s="65"/>
      <c r="N11" s="70">
        <f t="shared" si="2"/>
        <v>0</v>
      </c>
      <c r="O11" s="65">
        <f t="shared" si="3"/>
        <v>0</v>
      </c>
      <c r="P11" s="70">
        <f t="shared" si="3"/>
        <v>0</v>
      </c>
      <c r="W11" s="76" t="s">
        <v>150</v>
      </c>
      <c r="X11" s="76" t="s">
        <v>151</v>
      </c>
      <c r="Y11" s="76" t="s">
        <v>153</v>
      </c>
    </row>
    <row r="12" spans="2:25" ht="24.95" customHeight="1">
      <c r="B12" s="9"/>
      <c r="C12" s="18" t="s">
        <v>77</v>
      </c>
      <c r="D12" s="25" t="s">
        <v>78</v>
      </c>
      <c r="E12" s="40" t="s">
        <v>25</v>
      </c>
      <c r="F12" s="48" t="s">
        <v>79</v>
      </c>
      <c r="G12" s="53" t="s">
        <v>70</v>
      </c>
      <c r="H12" s="59">
        <v>1870</v>
      </c>
      <c r="I12" s="65"/>
      <c r="J12" s="70">
        <f t="shared" si="0"/>
        <v>0</v>
      </c>
      <c r="K12" s="65"/>
      <c r="L12" s="70">
        <f t="shared" si="1"/>
        <v>0</v>
      </c>
      <c r="M12" s="65"/>
      <c r="N12" s="70">
        <f t="shared" si="2"/>
        <v>0</v>
      </c>
      <c r="O12" s="65">
        <f t="shared" si="3"/>
        <v>0</v>
      </c>
      <c r="P12" s="70">
        <f t="shared" si="3"/>
        <v>0</v>
      </c>
      <c r="W12" s="76" t="s">
        <v>31</v>
      </c>
      <c r="X12" s="76" t="s">
        <v>152</v>
      </c>
      <c r="Y12" s="76" t="s">
        <v>13</v>
      </c>
    </row>
    <row r="13" spans="2:25" ht="24.95" customHeight="1">
      <c r="B13" s="9"/>
      <c r="C13" s="19" t="s">
        <v>80</v>
      </c>
      <c r="D13" s="24"/>
      <c r="E13" s="38" t="s">
        <v>75</v>
      </c>
      <c r="F13" s="48" t="s">
        <v>34</v>
      </c>
      <c r="G13" s="53" t="s">
        <v>74</v>
      </c>
      <c r="H13" s="59">
        <v>1870</v>
      </c>
      <c r="I13" s="65"/>
      <c r="J13" s="70">
        <f t="shared" si="0"/>
        <v>0</v>
      </c>
      <c r="K13" s="65"/>
      <c r="L13" s="70">
        <f t="shared" si="1"/>
        <v>0</v>
      </c>
      <c r="M13" s="65"/>
      <c r="N13" s="70">
        <f t="shared" si="2"/>
        <v>0</v>
      </c>
      <c r="O13" s="65">
        <f t="shared" si="3"/>
        <v>0</v>
      </c>
      <c r="P13" s="70">
        <f t="shared" si="3"/>
        <v>0</v>
      </c>
    </row>
    <row r="14" spans="2:25" ht="24.95" customHeight="1">
      <c r="B14" s="9"/>
      <c r="C14" s="18" t="s">
        <v>81</v>
      </c>
      <c r="D14" s="25" t="s">
        <v>82</v>
      </c>
      <c r="E14" s="38" t="s">
        <v>62</v>
      </c>
      <c r="F14" s="48" t="s">
        <v>63</v>
      </c>
      <c r="G14" s="53" t="s">
        <v>83</v>
      </c>
      <c r="H14" s="59">
        <v>1650</v>
      </c>
      <c r="I14" s="65"/>
      <c r="J14" s="70">
        <f t="shared" si="0"/>
        <v>0</v>
      </c>
      <c r="K14" s="65"/>
      <c r="L14" s="70">
        <f t="shared" si="1"/>
        <v>0</v>
      </c>
      <c r="M14" s="65"/>
      <c r="N14" s="70">
        <f t="shared" si="2"/>
        <v>0</v>
      </c>
      <c r="O14" s="65">
        <f t="shared" si="3"/>
        <v>0</v>
      </c>
      <c r="P14" s="70">
        <f t="shared" si="3"/>
        <v>0</v>
      </c>
    </row>
    <row r="15" spans="2:25" ht="24.95" customHeight="1">
      <c r="B15" s="9"/>
      <c r="C15" s="19" t="s">
        <v>65</v>
      </c>
      <c r="D15" s="23"/>
      <c r="E15" s="38" t="s">
        <v>68</v>
      </c>
      <c r="F15" s="48" t="s">
        <v>84</v>
      </c>
      <c r="G15" s="53" t="s">
        <v>85</v>
      </c>
      <c r="H15" s="59">
        <v>1650</v>
      </c>
      <c r="I15" s="65"/>
      <c r="J15" s="70">
        <f t="shared" si="0"/>
        <v>0</v>
      </c>
      <c r="K15" s="65"/>
      <c r="L15" s="70">
        <f t="shared" si="1"/>
        <v>0</v>
      </c>
      <c r="M15" s="65"/>
      <c r="N15" s="70">
        <f t="shared" si="2"/>
        <v>0</v>
      </c>
      <c r="O15" s="65">
        <f t="shared" si="3"/>
        <v>0</v>
      </c>
      <c r="P15" s="70">
        <f t="shared" si="3"/>
        <v>0</v>
      </c>
    </row>
    <row r="16" spans="2:25" ht="24.95" customHeight="1">
      <c r="B16" s="9"/>
      <c r="C16" s="18" t="s">
        <v>86</v>
      </c>
      <c r="D16" s="23"/>
      <c r="E16" s="38" t="s">
        <v>1</v>
      </c>
      <c r="F16" s="48" t="s">
        <v>12</v>
      </c>
      <c r="G16" s="53" t="s">
        <v>66</v>
      </c>
      <c r="H16" s="59">
        <v>1650</v>
      </c>
      <c r="I16" s="65"/>
      <c r="J16" s="70">
        <f t="shared" si="0"/>
        <v>0</v>
      </c>
      <c r="K16" s="65"/>
      <c r="L16" s="70">
        <f t="shared" si="1"/>
        <v>0</v>
      </c>
      <c r="M16" s="65"/>
      <c r="N16" s="70">
        <f t="shared" si="2"/>
        <v>0</v>
      </c>
      <c r="O16" s="65">
        <f t="shared" si="3"/>
        <v>0</v>
      </c>
      <c r="P16" s="70">
        <f t="shared" si="3"/>
        <v>0</v>
      </c>
    </row>
    <row r="17" spans="2:20" ht="24.95" customHeight="1">
      <c r="B17" s="9"/>
      <c r="C17" s="19" t="s">
        <v>88</v>
      </c>
      <c r="D17" s="24"/>
      <c r="E17" s="38" t="s">
        <v>75</v>
      </c>
      <c r="F17" s="48" t="s">
        <v>48</v>
      </c>
      <c r="G17" s="53" t="s">
        <v>70</v>
      </c>
      <c r="H17" s="59">
        <v>1650</v>
      </c>
      <c r="I17" s="65"/>
      <c r="J17" s="70">
        <f t="shared" si="0"/>
        <v>0</v>
      </c>
      <c r="K17" s="65"/>
      <c r="L17" s="70">
        <f t="shared" si="1"/>
        <v>0</v>
      </c>
      <c r="M17" s="65"/>
      <c r="N17" s="70">
        <f t="shared" si="2"/>
        <v>0</v>
      </c>
      <c r="O17" s="65">
        <f t="shared" si="3"/>
        <v>0</v>
      </c>
      <c r="P17" s="70">
        <f t="shared" si="3"/>
        <v>0</v>
      </c>
    </row>
    <row r="18" spans="2:20" ht="24.95" customHeight="1">
      <c r="B18" s="9" t="s">
        <v>89</v>
      </c>
      <c r="C18" s="18" t="s">
        <v>39</v>
      </c>
      <c r="D18" s="25" t="s">
        <v>90</v>
      </c>
      <c r="E18" s="38" t="s">
        <v>62</v>
      </c>
      <c r="F18" s="48" t="s">
        <v>91</v>
      </c>
      <c r="G18" s="53" t="s">
        <v>92</v>
      </c>
      <c r="H18" s="59">
        <v>2530</v>
      </c>
      <c r="I18" s="65"/>
      <c r="J18" s="70">
        <f t="shared" si="0"/>
        <v>0</v>
      </c>
      <c r="K18" s="65"/>
      <c r="L18" s="70">
        <f t="shared" si="1"/>
        <v>0</v>
      </c>
      <c r="M18" s="65"/>
      <c r="N18" s="70">
        <f t="shared" si="2"/>
        <v>0</v>
      </c>
      <c r="O18" s="65">
        <f t="shared" si="3"/>
        <v>0</v>
      </c>
      <c r="P18" s="70">
        <f t="shared" si="3"/>
        <v>0</v>
      </c>
    </row>
    <row r="19" spans="2:20" ht="24.95" customHeight="1">
      <c r="B19" s="9"/>
      <c r="C19" s="19" t="s">
        <v>93</v>
      </c>
      <c r="D19" s="23"/>
      <c r="E19" s="41" t="s">
        <v>94</v>
      </c>
      <c r="F19" s="48" t="s">
        <v>95</v>
      </c>
      <c r="G19" s="53" t="s">
        <v>96</v>
      </c>
      <c r="H19" s="59">
        <v>2530</v>
      </c>
      <c r="I19" s="65"/>
      <c r="J19" s="70">
        <f t="shared" si="0"/>
        <v>0</v>
      </c>
      <c r="K19" s="65"/>
      <c r="L19" s="70">
        <f t="shared" si="1"/>
        <v>0</v>
      </c>
      <c r="M19" s="65"/>
      <c r="N19" s="70">
        <f t="shared" si="2"/>
        <v>0</v>
      </c>
      <c r="O19" s="65">
        <f t="shared" si="3"/>
        <v>0</v>
      </c>
      <c r="P19" s="70">
        <f t="shared" si="3"/>
        <v>0</v>
      </c>
    </row>
    <row r="20" spans="2:20" ht="24.95" customHeight="1">
      <c r="B20" s="9"/>
      <c r="C20" s="18" t="s">
        <v>97</v>
      </c>
      <c r="D20" s="23"/>
      <c r="E20" s="38" t="s">
        <v>68</v>
      </c>
      <c r="F20" s="48" t="s">
        <v>98</v>
      </c>
      <c r="G20" s="53" t="s">
        <v>99</v>
      </c>
      <c r="H20" s="59">
        <v>2530</v>
      </c>
      <c r="I20" s="65"/>
      <c r="J20" s="70">
        <f t="shared" si="0"/>
        <v>0</v>
      </c>
      <c r="K20" s="65"/>
      <c r="L20" s="70">
        <f t="shared" si="1"/>
        <v>0</v>
      </c>
      <c r="M20" s="65"/>
      <c r="N20" s="70">
        <f t="shared" si="2"/>
        <v>0</v>
      </c>
      <c r="O20" s="65">
        <f t="shared" si="3"/>
        <v>0</v>
      </c>
      <c r="P20" s="70">
        <f t="shared" si="3"/>
        <v>0</v>
      </c>
    </row>
    <row r="21" spans="2:20" ht="24.95" customHeight="1">
      <c r="B21" s="9"/>
      <c r="C21" s="19" t="s">
        <v>35</v>
      </c>
      <c r="D21" s="23"/>
      <c r="E21" s="41" t="s">
        <v>100</v>
      </c>
      <c r="F21" s="48" t="s">
        <v>101</v>
      </c>
      <c r="G21" s="52" t="s">
        <v>83</v>
      </c>
      <c r="H21" s="59">
        <v>2530</v>
      </c>
      <c r="I21" s="65"/>
      <c r="J21" s="70">
        <f t="shared" si="0"/>
        <v>0</v>
      </c>
      <c r="K21" s="65"/>
      <c r="L21" s="70">
        <f t="shared" si="1"/>
        <v>0</v>
      </c>
      <c r="M21" s="65"/>
      <c r="N21" s="70">
        <f t="shared" si="2"/>
        <v>0</v>
      </c>
      <c r="O21" s="65">
        <f t="shared" si="3"/>
        <v>0</v>
      </c>
      <c r="P21" s="70">
        <f t="shared" si="3"/>
        <v>0</v>
      </c>
    </row>
    <row r="22" spans="2:20" ht="24.95" customHeight="1">
      <c r="B22" s="9"/>
      <c r="C22" s="18" t="s">
        <v>103</v>
      </c>
      <c r="D22" s="24"/>
      <c r="E22" s="38" t="s">
        <v>1</v>
      </c>
      <c r="F22" s="48" t="s">
        <v>104</v>
      </c>
      <c r="G22" s="53" t="s">
        <v>83</v>
      </c>
      <c r="H22" s="59">
        <v>2530</v>
      </c>
      <c r="I22" s="65"/>
      <c r="J22" s="70">
        <f t="shared" si="0"/>
        <v>0</v>
      </c>
      <c r="K22" s="65"/>
      <c r="L22" s="70">
        <f t="shared" si="1"/>
        <v>0</v>
      </c>
      <c r="M22" s="65"/>
      <c r="N22" s="70">
        <f t="shared" si="2"/>
        <v>0</v>
      </c>
      <c r="O22" s="65">
        <f t="shared" si="3"/>
        <v>0</v>
      </c>
      <c r="P22" s="70">
        <f t="shared" si="3"/>
        <v>0</v>
      </c>
    </row>
    <row r="23" spans="2:20" ht="24.95" customHeight="1">
      <c r="B23" s="9"/>
      <c r="C23" s="19" t="s">
        <v>105</v>
      </c>
      <c r="D23" s="25" t="s">
        <v>36</v>
      </c>
      <c r="E23" s="40" t="s">
        <v>59</v>
      </c>
      <c r="F23" s="48" t="s">
        <v>106</v>
      </c>
      <c r="G23" s="53" t="s">
        <v>96</v>
      </c>
      <c r="H23" s="59">
        <v>2750</v>
      </c>
      <c r="I23" s="65"/>
      <c r="J23" s="70">
        <f t="shared" si="0"/>
        <v>0</v>
      </c>
      <c r="K23" s="65"/>
      <c r="L23" s="70">
        <f t="shared" si="1"/>
        <v>0</v>
      </c>
      <c r="M23" s="65"/>
      <c r="N23" s="70">
        <f t="shared" si="2"/>
        <v>0</v>
      </c>
      <c r="O23" s="65">
        <f t="shared" si="3"/>
        <v>0</v>
      </c>
      <c r="P23" s="70">
        <f t="shared" si="3"/>
        <v>0</v>
      </c>
    </row>
    <row r="24" spans="2:20" ht="24.95" customHeight="1">
      <c r="B24" s="9"/>
      <c r="C24" s="18" t="s">
        <v>7</v>
      </c>
      <c r="D24" s="23"/>
      <c r="E24" s="38" t="s">
        <v>68</v>
      </c>
      <c r="F24" s="48" t="s">
        <v>44</v>
      </c>
      <c r="G24" s="53" t="s">
        <v>99</v>
      </c>
      <c r="H24" s="59">
        <v>2750</v>
      </c>
      <c r="I24" s="65"/>
      <c r="J24" s="70">
        <f t="shared" si="0"/>
        <v>0</v>
      </c>
      <c r="K24" s="65"/>
      <c r="L24" s="70">
        <f t="shared" si="1"/>
        <v>0</v>
      </c>
      <c r="M24" s="65"/>
      <c r="N24" s="70">
        <f t="shared" si="2"/>
        <v>0</v>
      </c>
      <c r="O24" s="65">
        <f t="shared" si="3"/>
        <v>0</v>
      </c>
      <c r="P24" s="70">
        <f t="shared" si="3"/>
        <v>0</v>
      </c>
    </row>
    <row r="25" spans="2:20" ht="24.95" customHeight="1">
      <c r="B25" s="9"/>
      <c r="C25" s="19" t="s">
        <v>52</v>
      </c>
      <c r="D25" s="23"/>
      <c r="E25" s="40" t="s">
        <v>107</v>
      </c>
      <c r="F25" s="48" t="s">
        <v>108</v>
      </c>
      <c r="G25" s="53" t="s">
        <v>57</v>
      </c>
      <c r="H25" s="59">
        <v>2750</v>
      </c>
      <c r="I25" s="65"/>
      <c r="J25" s="70">
        <f t="shared" si="0"/>
        <v>0</v>
      </c>
      <c r="K25" s="65"/>
      <c r="L25" s="70">
        <f t="shared" si="1"/>
        <v>0</v>
      </c>
      <c r="M25" s="65"/>
      <c r="N25" s="70">
        <f t="shared" si="2"/>
        <v>0</v>
      </c>
      <c r="O25" s="65">
        <f t="shared" si="3"/>
        <v>0</v>
      </c>
      <c r="P25" s="70">
        <f t="shared" si="3"/>
        <v>0</v>
      </c>
    </row>
    <row r="26" spans="2:20" ht="24.95" customHeight="1">
      <c r="B26" s="9"/>
      <c r="C26" s="18" t="s">
        <v>26</v>
      </c>
      <c r="D26" s="24"/>
      <c r="E26" s="38" t="s">
        <v>1</v>
      </c>
      <c r="F26" s="48" t="s">
        <v>109</v>
      </c>
      <c r="G26" s="53" t="s">
        <v>83</v>
      </c>
      <c r="H26" s="59">
        <v>2750</v>
      </c>
      <c r="I26" s="65"/>
      <c r="J26" s="70">
        <f t="shared" si="0"/>
        <v>0</v>
      </c>
      <c r="K26" s="65"/>
      <c r="L26" s="70">
        <f t="shared" si="1"/>
        <v>0</v>
      </c>
      <c r="M26" s="65"/>
      <c r="N26" s="70">
        <f t="shared" si="2"/>
        <v>0</v>
      </c>
      <c r="O26" s="65">
        <f t="shared" si="3"/>
        <v>0</v>
      </c>
      <c r="P26" s="70">
        <f t="shared" si="3"/>
        <v>0</v>
      </c>
    </row>
    <row r="27" spans="2:20" ht="24.75" customHeight="1">
      <c r="B27" s="10" t="s">
        <v>110</v>
      </c>
      <c r="C27" s="19" t="s">
        <v>155</v>
      </c>
      <c r="D27" s="25" t="s">
        <v>41</v>
      </c>
      <c r="E27" s="40" t="s">
        <v>111</v>
      </c>
      <c r="F27" s="38" t="s">
        <v>136</v>
      </c>
      <c r="G27" s="53" t="s">
        <v>102</v>
      </c>
      <c r="H27" s="59">
        <v>1452</v>
      </c>
      <c r="I27" s="65"/>
      <c r="J27" s="70">
        <f t="shared" si="0"/>
        <v>0</v>
      </c>
      <c r="K27" s="65"/>
      <c r="L27" s="70">
        <f t="shared" si="1"/>
        <v>0</v>
      </c>
      <c r="M27" s="65"/>
      <c r="N27" s="70">
        <f t="shared" si="2"/>
        <v>0</v>
      </c>
      <c r="O27" s="65">
        <f t="shared" si="3"/>
        <v>0</v>
      </c>
      <c r="P27" s="70">
        <f t="shared" si="3"/>
        <v>0</v>
      </c>
    </row>
    <row r="28" spans="2:20" ht="24.75" customHeight="1">
      <c r="B28" s="11"/>
      <c r="C28" s="18" t="s">
        <v>112</v>
      </c>
      <c r="D28" s="23"/>
      <c r="E28" s="38" t="s">
        <v>114</v>
      </c>
      <c r="F28" s="38" t="s">
        <v>115</v>
      </c>
      <c r="G28" s="53" t="s">
        <v>117</v>
      </c>
      <c r="H28" s="59">
        <v>1298</v>
      </c>
      <c r="I28" s="65"/>
      <c r="J28" s="70">
        <f t="shared" si="0"/>
        <v>0</v>
      </c>
      <c r="K28" s="65"/>
      <c r="L28" s="70">
        <f t="shared" si="1"/>
        <v>0</v>
      </c>
      <c r="M28" s="65"/>
      <c r="N28" s="70">
        <f t="shared" si="2"/>
        <v>0</v>
      </c>
      <c r="O28" s="65">
        <f t="shared" si="3"/>
        <v>0</v>
      </c>
      <c r="P28" s="70">
        <f t="shared" si="3"/>
        <v>0</v>
      </c>
    </row>
    <row r="29" spans="2:20" ht="24.75" customHeight="1">
      <c r="B29" s="12"/>
      <c r="C29" s="19" t="s">
        <v>113</v>
      </c>
      <c r="D29" s="24"/>
      <c r="E29" s="41" t="s">
        <v>118</v>
      </c>
      <c r="F29" s="38" t="s">
        <v>51</v>
      </c>
      <c r="G29" s="53" t="s">
        <v>15</v>
      </c>
      <c r="H29" s="59">
        <v>1584</v>
      </c>
      <c r="I29" s="65"/>
      <c r="J29" s="70">
        <f t="shared" si="0"/>
        <v>0</v>
      </c>
      <c r="K29" s="65"/>
      <c r="L29" s="70">
        <f t="shared" si="1"/>
        <v>0</v>
      </c>
      <c r="M29" s="65"/>
      <c r="N29" s="70">
        <f t="shared" si="2"/>
        <v>0</v>
      </c>
      <c r="O29" s="65">
        <f t="shared" si="3"/>
        <v>0</v>
      </c>
      <c r="P29" s="70">
        <f t="shared" si="3"/>
        <v>0</v>
      </c>
      <c r="T29" s="83"/>
    </row>
    <row r="30" spans="2:20" ht="24.95" customHeight="1">
      <c r="B30" s="10" t="s">
        <v>158</v>
      </c>
      <c r="C30" s="18" t="s">
        <v>50</v>
      </c>
      <c r="D30" s="26" t="s">
        <v>160</v>
      </c>
      <c r="E30" s="42" t="s">
        <v>163</v>
      </c>
      <c r="F30" s="49"/>
      <c r="G30" s="53" t="s">
        <v>165</v>
      </c>
      <c r="H30" s="59">
        <v>1738</v>
      </c>
      <c r="I30" s="65"/>
      <c r="J30" s="70">
        <f t="shared" si="0"/>
        <v>0</v>
      </c>
      <c r="K30" s="65"/>
      <c r="L30" s="70">
        <f t="shared" si="1"/>
        <v>0</v>
      </c>
      <c r="M30" s="65"/>
      <c r="N30" s="70">
        <f t="shared" si="2"/>
        <v>0</v>
      </c>
      <c r="O30" s="65">
        <f t="shared" si="3"/>
        <v>0</v>
      </c>
      <c r="P30" s="70">
        <f t="shared" si="3"/>
        <v>0</v>
      </c>
    </row>
    <row r="31" spans="2:20" ht="24.95" customHeight="1">
      <c r="B31" s="12"/>
      <c r="C31" s="19" t="s">
        <v>119</v>
      </c>
      <c r="D31" s="27" t="s">
        <v>161</v>
      </c>
      <c r="E31" s="42" t="s">
        <v>163</v>
      </c>
      <c r="F31" s="49"/>
      <c r="G31" s="52" t="s">
        <v>147</v>
      </c>
      <c r="H31" s="59">
        <v>1738</v>
      </c>
      <c r="I31" s="65"/>
      <c r="J31" s="70">
        <f t="shared" si="0"/>
        <v>0</v>
      </c>
      <c r="K31" s="65"/>
      <c r="L31" s="70">
        <f t="shared" si="1"/>
        <v>0</v>
      </c>
      <c r="M31" s="65"/>
      <c r="N31" s="70">
        <f t="shared" si="2"/>
        <v>0</v>
      </c>
      <c r="O31" s="65">
        <f t="shared" si="3"/>
        <v>0</v>
      </c>
      <c r="P31" s="70">
        <f t="shared" si="3"/>
        <v>0</v>
      </c>
    </row>
    <row r="32" spans="2:20" ht="24.95" customHeight="1">
      <c r="B32" s="10" t="s">
        <v>24</v>
      </c>
      <c r="C32" s="18" t="s">
        <v>120</v>
      </c>
      <c r="D32" s="28" t="s">
        <v>123</v>
      </c>
      <c r="E32" s="42" t="s">
        <v>124</v>
      </c>
      <c r="F32" s="49"/>
      <c r="G32" s="53" t="s">
        <v>99</v>
      </c>
      <c r="H32" s="59">
        <v>528</v>
      </c>
      <c r="I32" s="65"/>
      <c r="J32" s="70">
        <f t="shared" si="0"/>
        <v>0</v>
      </c>
      <c r="K32" s="65"/>
      <c r="L32" s="70">
        <f t="shared" si="1"/>
        <v>0</v>
      </c>
      <c r="M32" s="65"/>
      <c r="N32" s="70">
        <f t="shared" si="2"/>
        <v>0</v>
      </c>
      <c r="O32" s="65">
        <f t="shared" si="3"/>
        <v>0</v>
      </c>
      <c r="P32" s="70">
        <f t="shared" si="3"/>
        <v>0</v>
      </c>
    </row>
    <row r="33" spans="2:21" ht="24.95" customHeight="1">
      <c r="B33" s="11"/>
      <c r="C33" s="19" t="s">
        <v>122</v>
      </c>
      <c r="D33" s="28" t="s">
        <v>9</v>
      </c>
      <c r="E33" s="42" t="s">
        <v>121</v>
      </c>
      <c r="F33" s="49"/>
      <c r="G33" s="53" t="s">
        <v>147</v>
      </c>
      <c r="H33" s="59">
        <v>1100</v>
      </c>
      <c r="I33" s="65"/>
      <c r="J33" s="70">
        <f t="shared" si="0"/>
        <v>0</v>
      </c>
      <c r="K33" s="65"/>
      <c r="L33" s="70">
        <f t="shared" si="1"/>
        <v>0</v>
      </c>
      <c r="M33" s="65"/>
      <c r="N33" s="70">
        <f t="shared" si="2"/>
        <v>0</v>
      </c>
      <c r="O33" s="65">
        <f t="shared" si="3"/>
        <v>0</v>
      </c>
      <c r="P33" s="70">
        <f t="shared" si="3"/>
        <v>0</v>
      </c>
    </row>
    <row r="34" spans="2:21" ht="24.95" customHeight="1">
      <c r="B34" s="11"/>
      <c r="C34" s="18" t="s">
        <v>126</v>
      </c>
      <c r="D34" s="28" t="s">
        <v>27</v>
      </c>
      <c r="E34" s="42" t="s">
        <v>127</v>
      </c>
      <c r="F34" s="49"/>
      <c r="G34" s="53" t="s">
        <v>148</v>
      </c>
      <c r="H34" s="59">
        <v>1298</v>
      </c>
      <c r="I34" s="65"/>
      <c r="J34" s="70">
        <f t="shared" si="0"/>
        <v>0</v>
      </c>
      <c r="K34" s="65"/>
      <c r="L34" s="70">
        <f t="shared" si="1"/>
        <v>0</v>
      </c>
      <c r="M34" s="65"/>
      <c r="N34" s="70">
        <f t="shared" si="2"/>
        <v>0</v>
      </c>
      <c r="O34" s="65">
        <f t="shared" si="3"/>
        <v>0</v>
      </c>
      <c r="P34" s="70">
        <f t="shared" si="3"/>
        <v>0</v>
      </c>
    </row>
    <row r="35" spans="2:21" ht="24.95" customHeight="1">
      <c r="B35" s="12"/>
      <c r="C35" s="19" t="s">
        <v>87</v>
      </c>
      <c r="D35" s="28" t="s">
        <v>125</v>
      </c>
      <c r="E35" s="42" t="s">
        <v>2</v>
      </c>
      <c r="F35" s="49"/>
      <c r="G35" s="53" t="s">
        <v>148</v>
      </c>
      <c r="H35" s="59">
        <v>1298</v>
      </c>
      <c r="I35" s="65"/>
      <c r="J35" s="70">
        <f t="shared" si="0"/>
        <v>0</v>
      </c>
      <c r="K35" s="65"/>
      <c r="L35" s="70">
        <f t="shared" si="1"/>
        <v>0</v>
      </c>
      <c r="M35" s="65"/>
      <c r="N35" s="70">
        <f t="shared" si="2"/>
        <v>0</v>
      </c>
      <c r="O35" s="65">
        <f t="shared" si="3"/>
        <v>0</v>
      </c>
      <c r="P35" s="70">
        <f t="shared" si="3"/>
        <v>0</v>
      </c>
    </row>
    <row r="36" spans="2:21" ht="24.95" customHeight="1">
      <c r="B36" s="9" t="s">
        <v>64</v>
      </c>
      <c r="C36" s="18" t="s">
        <v>128</v>
      </c>
      <c r="D36" s="22" t="s">
        <v>131</v>
      </c>
      <c r="E36" s="42" t="s">
        <v>32</v>
      </c>
      <c r="F36" s="49"/>
      <c r="G36" s="52" t="s">
        <v>99</v>
      </c>
      <c r="H36" s="59">
        <v>1320</v>
      </c>
      <c r="I36" s="65"/>
      <c r="J36" s="70">
        <f t="shared" si="0"/>
        <v>0</v>
      </c>
      <c r="K36" s="65"/>
      <c r="L36" s="70">
        <f t="shared" si="1"/>
        <v>0</v>
      </c>
      <c r="M36" s="65"/>
      <c r="N36" s="70">
        <f t="shared" si="2"/>
        <v>0</v>
      </c>
      <c r="O36" s="65">
        <f t="shared" si="3"/>
        <v>0</v>
      </c>
      <c r="P36" s="70">
        <f t="shared" si="3"/>
        <v>0</v>
      </c>
    </row>
    <row r="37" spans="2:21" ht="24.95" customHeight="1">
      <c r="B37" s="9"/>
      <c r="C37" s="19" t="s">
        <v>130</v>
      </c>
      <c r="D37" s="29" t="s">
        <v>37</v>
      </c>
      <c r="E37" s="42" t="s">
        <v>133</v>
      </c>
      <c r="F37" s="49"/>
      <c r="G37" s="53" t="s">
        <v>99</v>
      </c>
      <c r="H37" s="59">
        <v>1650</v>
      </c>
      <c r="I37" s="65"/>
      <c r="J37" s="70">
        <f t="shared" si="0"/>
        <v>0</v>
      </c>
      <c r="K37" s="65"/>
      <c r="L37" s="70">
        <f t="shared" si="1"/>
        <v>0</v>
      </c>
      <c r="M37" s="65"/>
      <c r="N37" s="70">
        <f t="shared" si="2"/>
        <v>0</v>
      </c>
      <c r="O37" s="65">
        <f t="shared" si="3"/>
        <v>0</v>
      </c>
      <c r="P37" s="70">
        <f t="shared" si="3"/>
        <v>0</v>
      </c>
    </row>
    <row r="38" spans="2:21" ht="24.95" customHeight="1">
      <c r="B38" s="9"/>
      <c r="C38" s="18" t="s">
        <v>47</v>
      </c>
      <c r="D38" s="29" t="s">
        <v>135</v>
      </c>
      <c r="E38" s="42" t="s">
        <v>133</v>
      </c>
      <c r="F38" s="49"/>
      <c r="G38" s="53" t="s">
        <v>71</v>
      </c>
      <c r="H38" s="59">
        <v>1804</v>
      </c>
      <c r="I38" s="65"/>
      <c r="J38" s="70">
        <f t="shared" si="0"/>
        <v>0</v>
      </c>
      <c r="K38" s="65"/>
      <c r="L38" s="70">
        <f t="shared" si="1"/>
        <v>0</v>
      </c>
      <c r="M38" s="65"/>
      <c r="N38" s="70">
        <f t="shared" si="2"/>
        <v>0</v>
      </c>
      <c r="O38" s="65">
        <f t="shared" si="3"/>
        <v>0</v>
      </c>
      <c r="P38" s="70">
        <f t="shared" si="3"/>
        <v>0</v>
      </c>
    </row>
    <row r="39" spans="2:21" ht="24.95" customHeight="1">
      <c r="B39" s="9"/>
      <c r="C39" s="19" t="s">
        <v>134</v>
      </c>
      <c r="D39" s="29" t="s">
        <v>138</v>
      </c>
      <c r="E39" s="42" t="s">
        <v>133</v>
      </c>
      <c r="F39" s="49"/>
      <c r="G39" s="53" t="s">
        <v>71</v>
      </c>
      <c r="H39" s="59">
        <v>1980</v>
      </c>
      <c r="I39" s="65"/>
      <c r="J39" s="70">
        <f t="shared" si="0"/>
        <v>0</v>
      </c>
      <c r="K39" s="65"/>
      <c r="L39" s="70">
        <f t="shared" si="1"/>
        <v>0</v>
      </c>
      <c r="M39" s="65"/>
      <c r="N39" s="70">
        <f t="shared" si="2"/>
        <v>0</v>
      </c>
      <c r="O39" s="65">
        <f t="shared" si="3"/>
        <v>0</v>
      </c>
      <c r="P39" s="70">
        <f t="shared" si="3"/>
        <v>0</v>
      </c>
    </row>
    <row r="40" spans="2:21" ht="28.5" customHeight="1">
      <c r="B40" s="9"/>
      <c r="C40" s="18" t="s">
        <v>137</v>
      </c>
      <c r="D40" s="30" t="s">
        <v>14</v>
      </c>
      <c r="E40" s="42" t="s">
        <v>164</v>
      </c>
      <c r="F40" s="49"/>
      <c r="G40" s="53" t="s">
        <v>99</v>
      </c>
      <c r="H40" s="59">
        <v>1804</v>
      </c>
      <c r="I40" s="65"/>
      <c r="J40" s="70">
        <f t="shared" si="0"/>
        <v>0</v>
      </c>
      <c r="K40" s="65"/>
      <c r="L40" s="70">
        <f t="shared" si="1"/>
        <v>0</v>
      </c>
      <c r="M40" s="65"/>
      <c r="N40" s="70">
        <f t="shared" si="2"/>
        <v>0</v>
      </c>
      <c r="O40" s="65">
        <f t="shared" si="3"/>
        <v>0</v>
      </c>
      <c r="P40" s="70">
        <f t="shared" si="3"/>
        <v>0</v>
      </c>
    </row>
    <row r="41" spans="2:21" ht="28.5" customHeight="1">
      <c r="B41" s="9" t="s">
        <v>49</v>
      </c>
      <c r="C41" s="19" t="s">
        <v>30</v>
      </c>
      <c r="D41" s="31" t="s">
        <v>140</v>
      </c>
      <c r="E41" s="42" t="s">
        <v>5</v>
      </c>
      <c r="F41" s="49"/>
      <c r="G41" s="54" t="s">
        <v>73</v>
      </c>
      <c r="H41" s="59">
        <v>660</v>
      </c>
      <c r="I41" s="65"/>
      <c r="J41" s="70">
        <f t="shared" si="0"/>
        <v>0</v>
      </c>
      <c r="K41" s="65"/>
      <c r="L41" s="70">
        <f t="shared" si="1"/>
        <v>0</v>
      </c>
      <c r="M41" s="65"/>
      <c r="N41" s="70">
        <f t="shared" si="2"/>
        <v>0</v>
      </c>
      <c r="O41" s="65">
        <f t="shared" si="3"/>
        <v>0</v>
      </c>
      <c r="P41" s="70">
        <f t="shared" si="3"/>
        <v>0</v>
      </c>
    </row>
    <row r="42" spans="2:21" ht="28.5" customHeight="1">
      <c r="B42" s="9"/>
      <c r="C42" s="18" t="s">
        <v>139</v>
      </c>
      <c r="D42" s="31" t="s">
        <v>129</v>
      </c>
      <c r="E42" s="42" t="s">
        <v>142</v>
      </c>
      <c r="F42" s="49"/>
      <c r="G42" s="55" t="s">
        <v>143</v>
      </c>
      <c r="H42" s="59">
        <v>550</v>
      </c>
      <c r="I42" s="65"/>
      <c r="J42" s="70">
        <f t="shared" si="0"/>
        <v>0</v>
      </c>
      <c r="K42" s="65"/>
      <c r="L42" s="70">
        <f t="shared" si="1"/>
        <v>0</v>
      </c>
      <c r="M42" s="65"/>
      <c r="N42" s="70">
        <f t="shared" si="2"/>
        <v>0</v>
      </c>
      <c r="O42" s="65">
        <f t="shared" si="3"/>
        <v>0</v>
      </c>
      <c r="P42" s="70">
        <f t="shared" si="3"/>
        <v>0</v>
      </c>
    </row>
    <row r="43" spans="2:21" ht="28.5" customHeight="1">
      <c r="B43" s="9"/>
      <c r="C43" s="19" t="s">
        <v>141</v>
      </c>
      <c r="D43" s="31" t="s">
        <v>162</v>
      </c>
      <c r="E43" s="42" t="s">
        <v>159</v>
      </c>
      <c r="F43" s="49"/>
      <c r="G43" s="55" t="s">
        <v>166</v>
      </c>
      <c r="H43" s="59">
        <v>660</v>
      </c>
      <c r="I43" s="65"/>
      <c r="J43" s="70">
        <f t="shared" si="0"/>
        <v>0</v>
      </c>
      <c r="K43" s="65"/>
      <c r="L43" s="70">
        <f t="shared" si="1"/>
        <v>0</v>
      </c>
      <c r="M43" s="65"/>
      <c r="N43" s="70">
        <f t="shared" si="2"/>
        <v>0</v>
      </c>
      <c r="O43" s="65">
        <f t="shared" si="3"/>
        <v>0</v>
      </c>
      <c r="P43" s="70">
        <f t="shared" si="3"/>
        <v>0</v>
      </c>
      <c r="S43" s="77">
        <f>J19</f>
        <v>0</v>
      </c>
      <c r="T43" s="77">
        <f>L19</f>
        <v>0</v>
      </c>
      <c r="U43" s="77">
        <f>N19</f>
        <v>0</v>
      </c>
    </row>
    <row r="44" spans="2:21" ht="28.5" customHeight="1">
      <c r="B44" s="9"/>
      <c r="C44" s="20" t="s">
        <v>156</v>
      </c>
      <c r="D44" s="32" t="s">
        <v>8</v>
      </c>
      <c r="E44" s="43" t="s">
        <v>62</v>
      </c>
      <c r="F44" s="50"/>
      <c r="G44" s="55" t="s">
        <v>102</v>
      </c>
      <c r="H44" s="59">
        <v>550</v>
      </c>
      <c r="I44" s="65"/>
      <c r="J44" s="70">
        <f t="shared" si="0"/>
        <v>0</v>
      </c>
      <c r="K44" s="65"/>
      <c r="L44" s="70">
        <f t="shared" si="1"/>
        <v>0</v>
      </c>
      <c r="M44" s="65"/>
      <c r="N44" s="70">
        <f t="shared" si="2"/>
        <v>0</v>
      </c>
      <c r="O44" s="65">
        <f t="shared" si="3"/>
        <v>0</v>
      </c>
      <c r="P44" s="70">
        <f t="shared" si="3"/>
        <v>0</v>
      </c>
      <c r="S44" s="77">
        <f>J20</f>
        <v>0</v>
      </c>
      <c r="T44" s="77">
        <f>L20</f>
        <v>0</v>
      </c>
      <c r="U44" s="77">
        <f>N20</f>
        <v>0</v>
      </c>
    </row>
    <row r="45" spans="2:21" ht="28.5" customHeight="1">
      <c r="B45" s="9"/>
      <c r="C45" s="20" t="s">
        <v>38</v>
      </c>
      <c r="D45" s="33"/>
      <c r="E45" s="43" t="s">
        <v>68</v>
      </c>
      <c r="F45" s="50"/>
      <c r="G45" s="55" t="s">
        <v>102</v>
      </c>
      <c r="H45" s="59">
        <v>550</v>
      </c>
      <c r="I45" s="65"/>
      <c r="J45" s="70">
        <f t="shared" si="0"/>
        <v>0</v>
      </c>
      <c r="K45" s="65"/>
      <c r="L45" s="70">
        <f t="shared" si="1"/>
        <v>0</v>
      </c>
      <c r="M45" s="65"/>
      <c r="N45" s="70">
        <f t="shared" si="2"/>
        <v>0</v>
      </c>
      <c r="O45" s="65">
        <f t="shared" si="3"/>
        <v>0</v>
      </c>
      <c r="P45" s="70">
        <f t="shared" si="3"/>
        <v>0</v>
      </c>
      <c r="S45" s="77">
        <f>J21</f>
        <v>0</v>
      </c>
      <c r="T45" s="77">
        <f>L21</f>
        <v>0</v>
      </c>
      <c r="U45" s="77">
        <f>N21</f>
        <v>0</v>
      </c>
    </row>
    <row r="46" spans="2:21" ht="28.5" customHeight="1">
      <c r="B46" s="9"/>
      <c r="C46" s="20" t="s">
        <v>157</v>
      </c>
      <c r="D46" s="34"/>
      <c r="E46" s="43" t="s">
        <v>1</v>
      </c>
      <c r="F46" s="50"/>
      <c r="G46" s="55" t="s">
        <v>102</v>
      </c>
      <c r="H46" s="59">
        <v>550</v>
      </c>
      <c r="I46" s="65"/>
      <c r="J46" s="70">
        <f t="shared" si="0"/>
        <v>0</v>
      </c>
      <c r="K46" s="65"/>
      <c r="L46" s="70">
        <f t="shared" si="1"/>
        <v>0</v>
      </c>
      <c r="M46" s="65"/>
      <c r="N46" s="70">
        <f t="shared" si="2"/>
        <v>0</v>
      </c>
      <c r="O46" s="65">
        <f t="shared" si="3"/>
        <v>0</v>
      </c>
      <c r="P46" s="70">
        <f t="shared" si="3"/>
        <v>0</v>
      </c>
      <c r="S46" s="77">
        <f>J22</f>
        <v>0</v>
      </c>
      <c r="T46" s="77">
        <f>L22</f>
        <v>0</v>
      </c>
      <c r="U46" s="77">
        <f>N22</f>
        <v>0</v>
      </c>
    </row>
    <row r="47" spans="2:21" ht="28.5" customHeight="1">
      <c r="B47" s="9"/>
      <c r="C47" s="20" t="s">
        <v>144</v>
      </c>
      <c r="D47" s="25" t="s">
        <v>146</v>
      </c>
      <c r="E47" s="43" t="s">
        <v>62</v>
      </c>
      <c r="F47" s="50"/>
      <c r="G47" s="55" t="s">
        <v>102</v>
      </c>
      <c r="H47" s="59">
        <v>550</v>
      </c>
      <c r="I47" s="65"/>
      <c r="J47" s="70">
        <f t="shared" si="0"/>
        <v>0</v>
      </c>
      <c r="K47" s="65"/>
      <c r="L47" s="70">
        <f t="shared" si="1"/>
        <v>0</v>
      </c>
      <c r="M47" s="65"/>
      <c r="N47" s="70">
        <f t="shared" si="2"/>
        <v>0</v>
      </c>
      <c r="O47" s="65">
        <f t="shared" si="3"/>
        <v>0</v>
      </c>
      <c r="P47" s="70">
        <f t="shared" si="3"/>
        <v>0</v>
      </c>
    </row>
    <row r="48" spans="2:21" ht="28.5" customHeight="1">
      <c r="B48" s="9"/>
      <c r="C48" s="20" t="s">
        <v>145</v>
      </c>
      <c r="D48" s="23"/>
      <c r="E48" s="43" t="s">
        <v>68</v>
      </c>
      <c r="F48" s="50"/>
      <c r="G48" s="55" t="s">
        <v>102</v>
      </c>
      <c r="H48" s="59">
        <v>550</v>
      </c>
      <c r="I48" s="65"/>
      <c r="J48" s="70">
        <f t="shared" si="0"/>
        <v>0</v>
      </c>
      <c r="K48" s="65"/>
      <c r="L48" s="70">
        <f t="shared" si="1"/>
        <v>0</v>
      </c>
      <c r="M48" s="65"/>
      <c r="N48" s="70">
        <f t="shared" si="2"/>
        <v>0</v>
      </c>
      <c r="O48" s="65">
        <f t="shared" si="3"/>
        <v>0</v>
      </c>
      <c r="P48" s="70">
        <f t="shared" si="3"/>
        <v>0</v>
      </c>
      <c r="S48" s="78" t="s">
        <v>54</v>
      </c>
    </row>
    <row r="49" spans="2:22" ht="28.5" customHeight="1">
      <c r="B49" s="13"/>
      <c r="C49" s="20" t="s">
        <v>116</v>
      </c>
      <c r="D49" s="35"/>
      <c r="E49" s="43" t="s">
        <v>1</v>
      </c>
      <c r="F49" s="50"/>
      <c r="G49" s="55" t="s">
        <v>102</v>
      </c>
      <c r="H49" s="59">
        <v>550</v>
      </c>
      <c r="I49" s="65"/>
      <c r="J49" s="70">
        <f t="shared" si="0"/>
        <v>0</v>
      </c>
      <c r="K49" s="65"/>
      <c r="L49" s="70">
        <f t="shared" si="1"/>
        <v>0</v>
      </c>
      <c r="M49" s="65"/>
      <c r="N49" s="70">
        <f t="shared" si="2"/>
        <v>0</v>
      </c>
      <c r="O49" s="65">
        <f t="shared" si="3"/>
        <v>0</v>
      </c>
      <c r="P49" s="70">
        <f t="shared" si="3"/>
        <v>0</v>
      </c>
      <c r="S49" s="79" t="str">
        <f>I6</f>
        <v>　　　月</v>
      </c>
      <c r="T49" s="79" t="str">
        <f>K6</f>
        <v>　　月</v>
      </c>
      <c r="U49" s="79" t="str">
        <f>M6</f>
        <v>　　月</v>
      </c>
      <c r="V49" s="86" t="str">
        <f>O6</f>
        <v xml:space="preserve"> 計</v>
      </c>
    </row>
    <row r="50" spans="2:22" ht="30" customHeight="1">
      <c r="B50" s="14" t="s">
        <v>33</v>
      </c>
      <c r="C50" s="21"/>
      <c r="D50" s="21"/>
      <c r="E50" s="21"/>
      <c r="F50" s="21"/>
      <c r="G50" s="21"/>
      <c r="H50" s="60"/>
      <c r="I50" s="66"/>
      <c r="J50" s="71">
        <f>SUM(J8:J49)</f>
        <v>0</v>
      </c>
      <c r="K50" s="66"/>
      <c r="L50" s="71">
        <f>SUM(L8:L49)</f>
        <v>0</v>
      </c>
      <c r="M50" s="66"/>
      <c r="N50" s="71">
        <f>SUM(N8:N49)</f>
        <v>0</v>
      </c>
      <c r="O50" s="66"/>
      <c r="P50" s="75">
        <f>J50+L50+N50</f>
        <v>0</v>
      </c>
      <c r="S50" s="80">
        <f>J50</f>
        <v>0</v>
      </c>
      <c r="T50" s="84">
        <f>L50</f>
        <v>0</v>
      </c>
      <c r="U50" s="80">
        <f>N50</f>
        <v>0</v>
      </c>
      <c r="V50" s="87">
        <f>SUM(S50:U50)</f>
        <v>0</v>
      </c>
    </row>
    <row r="51" spans="2:22" ht="19.5" customHeight="1">
      <c r="B51" s="15" t="s">
        <v>58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</row>
    <row r="52" spans="2:22" ht="6.75" customHeight="1"/>
    <row r="53" spans="2:22" ht="14.25"/>
    <row r="54" spans="2:22" ht="14.25">
      <c r="J54" s="72">
        <f>IF($J$4=$S$8,$T$8,IF($J$4=$S$9,T9,IF($J$4=$S$10,$T$10,0)))</f>
        <v>0</v>
      </c>
      <c r="L54" s="72">
        <f>J54</f>
        <v>0</v>
      </c>
      <c r="N54" s="72">
        <f>J54</f>
        <v>0</v>
      </c>
    </row>
  </sheetData>
  <mergeCells count="34">
    <mergeCell ref="B1:P1"/>
    <mergeCell ref="J3:O3"/>
    <mergeCell ref="J4:O4"/>
    <mergeCell ref="I6:J6"/>
    <mergeCell ref="K6:L6"/>
    <mergeCell ref="M6:N6"/>
    <mergeCell ref="O6:P6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  <mergeCell ref="E42:F42"/>
    <mergeCell ref="E43:F43"/>
    <mergeCell ref="B50:H50"/>
    <mergeCell ref="B51:P51"/>
    <mergeCell ref="B6:D7"/>
    <mergeCell ref="E6:F7"/>
    <mergeCell ref="G6:G7"/>
    <mergeCell ref="H6:H7"/>
    <mergeCell ref="B27:B29"/>
    <mergeCell ref="B30:B31"/>
    <mergeCell ref="B32:B35"/>
    <mergeCell ref="B36:B40"/>
    <mergeCell ref="B8:B17"/>
    <mergeCell ref="B18:B26"/>
    <mergeCell ref="B41:B49"/>
  </mergeCells>
  <phoneticPr fontId="2"/>
  <conditionalFormatting sqref="J50">
    <cfRule type="expression" dxfId="2" priority="3">
      <formula>$J$50&gt;$J$54</formula>
    </cfRule>
  </conditionalFormatting>
  <conditionalFormatting sqref="L50">
    <cfRule type="expression" dxfId="1" priority="2">
      <formula>$L$50&gt;$L$54</formula>
    </cfRule>
  </conditionalFormatting>
  <conditionalFormatting sqref="N50">
    <cfRule type="expression" dxfId="0" priority="1">
      <formula>$N$50&gt;$N$54</formula>
    </cfRule>
  </conditionalFormatting>
  <dataValidations count="4">
    <dataValidation type="list" allowBlank="1" showDropDown="0" showInputMessage="1" showErrorMessage="1" sqref="J4:O4">
      <formula1>$S$8:$S$10</formula1>
    </dataValidation>
    <dataValidation type="list" allowBlank="1" showDropDown="0" showInputMessage="1" showErrorMessage="1" sqref="I6:J6">
      <formula1>$W$8:$W$12</formula1>
    </dataValidation>
    <dataValidation type="list" allowBlank="1" showDropDown="0" showInputMessage="1" showErrorMessage="1" sqref="K6:L6">
      <formula1>$X$8:$X$12</formula1>
    </dataValidation>
    <dataValidation type="list" allowBlank="1" showDropDown="0" showInputMessage="1" showErrorMessage="1" sqref="M6:N6">
      <formula1>$Y$8:$Y$12</formula1>
    </dataValidation>
  </dataValidations>
  <pageMargins left="0.74803149606299213" right="0" top="0.51181102362204722" bottom="0" header="0.31496062992125984" footer="0.31496062992125984"/>
  <pageSetup paperSize="9" scale="68" fitToWidth="0" fitToHeight="1" orientation="portrait" usePrinterDefaults="1" r:id="rId1"/>
  <legacy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支給品目一覧（）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2006-09-16T00:00:00Z</dcterms:created>
  <dcterms:modified xsi:type="dcterms:W3CDTF">2025-03-10T07:43:03Z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2025-03-10T07:43:03Z</vt:filetime>
  </property>
</Properties>
</file>